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1"/>
  </bookViews>
  <sheets>
    <sheet name="淮北市人民医院" sheetId="1" r:id="rId1"/>
    <sheet name="淮北市中医医院" sheetId="2" r:id="rId2"/>
    <sheet name="淮北市妇幼保健院" sheetId="3" r:id="rId3"/>
  </sheets>
  <calcPr calcId="144525"/>
</workbook>
</file>

<file path=xl/sharedStrings.xml><?xml version="1.0" encoding="utf-8"?>
<sst xmlns="http://schemas.openxmlformats.org/spreadsheetml/2006/main" count="24" uniqueCount="12">
  <si>
    <t>2022年度淮北市卫生健康委直属医疗机构公开招聘工作人员资格复审递补人员名单</t>
  </si>
  <si>
    <t>序号</t>
  </si>
  <si>
    <t>岗位代码</t>
  </si>
  <si>
    <t>准考证号</t>
  </si>
  <si>
    <t>笔试成绩</t>
  </si>
  <si>
    <t>备注</t>
  </si>
  <si>
    <t xml:space="preserve">2022年度淮北市卫生健康委直属医疗机构公开招聘工作人员递补资格复审人员名单
</t>
  </si>
  <si>
    <t>2022年度淮北市卫生健康委直属医疗机构公开招聘工作人员递补资格复审人员名单</t>
  </si>
  <si>
    <t>D0304</t>
  </si>
  <si>
    <t>202208282202</t>
  </si>
  <si>
    <t>202208282027</t>
  </si>
  <si>
    <t>202208282002</t>
  </si>
</sst>
</file>

<file path=xl/styles.xml><?xml version="1.0" encoding="utf-8"?>
<styleSheet xmlns="http://schemas.openxmlformats.org/spreadsheetml/2006/main">
  <numFmts count="5">
    <numFmt numFmtId="176" formatCode="0.0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1"/>
      <color theme="1"/>
      <name val="宋体"/>
      <charset val="134"/>
      <scheme val="minor"/>
    </font>
    <font>
      <sz val="12"/>
      <color theme="1"/>
      <name val="黑体"/>
      <charset val="134"/>
    </font>
    <font>
      <b/>
      <sz val="18"/>
      <color theme="1"/>
      <name val="方正小标宋_GBK"/>
      <charset val="134"/>
    </font>
    <font>
      <sz val="12"/>
      <color theme="1"/>
      <name val="Times New Roman"/>
      <charset val="134"/>
    </font>
    <font>
      <sz val="10"/>
      <color theme="1"/>
      <name val="宋体"/>
      <charset val="134"/>
      <scheme val="minor"/>
    </font>
    <font>
      <b/>
      <sz val="16"/>
      <color theme="1"/>
      <name val="宋体"/>
      <charset val="134"/>
      <scheme val="minor"/>
    </font>
    <font>
      <b/>
      <sz val="10"/>
      <color theme="1"/>
      <name val="宋体"/>
      <charset val="134"/>
      <scheme val="minor"/>
    </font>
    <font>
      <sz val="10"/>
      <name val="宋体"/>
      <charset val="134"/>
      <scheme val="minor"/>
    </font>
    <font>
      <sz val="11"/>
      <name val="宋体"/>
      <charset val="134"/>
      <scheme val="minor"/>
    </font>
    <font>
      <b/>
      <sz val="16"/>
      <name val="宋体"/>
      <charset val="134"/>
      <scheme val="minor"/>
    </font>
    <font>
      <b/>
      <sz val="10"/>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b/>
      <sz val="11"/>
      <color theme="1"/>
      <name val="宋体"/>
      <charset val="0"/>
      <scheme val="minor"/>
    </font>
    <font>
      <sz val="11"/>
      <color rgb="FF9C0006"/>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sz val="11"/>
      <color rgb="FFFA7D00"/>
      <name val="宋体"/>
      <charset val="0"/>
      <scheme val="minor"/>
    </font>
    <font>
      <b/>
      <sz val="18"/>
      <color theme="3"/>
      <name val="宋体"/>
      <charset val="134"/>
      <scheme val="minor"/>
    </font>
    <font>
      <b/>
      <sz val="11"/>
      <color rgb="FFFFFFFF"/>
      <name val="宋体"/>
      <charset val="0"/>
      <scheme val="minor"/>
    </font>
    <font>
      <b/>
      <sz val="13"/>
      <color theme="3"/>
      <name val="宋体"/>
      <charset val="134"/>
      <scheme val="minor"/>
    </font>
    <font>
      <i/>
      <sz val="11"/>
      <color rgb="FF7F7F7F"/>
      <name val="宋体"/>
      <charset val="0"/>
      <scheme val="minor"/>
    </font>
    <font>
      <b/>
      <sz val="11"/>
      <color rgb="FF3F3F3F"/>
      <name val="宋体"/>
      <charset val="0"/>
      <scheme val="minor"/>
    </font>
    <font>
      <b/>
      <sz val="15"/>
      <color theme="3"/>
      <name val="宋体"/>
      <charset val="134"/>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rgb="FFA5A5A5"/>
        <bgColor indexed="64"/>
      </patternFill>
    </fill>
    <fill>
      <patternFill patternType="solid">
        <fgColor theme="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3"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15" fillId="8" borderId="0" applyNumberFormat="0" applyBorder="0" applyAlignment="0" applyProtection="0">
      <alignment vertical="center"/>
    </xf>
    <xf numFmtId="43" fontId="0" fillId="0" borderId="0" applyFont="0" applyFill="0" applyBorder="0" applyAlignment="0" applyProtection="0">
      <alignment vertical="center"/>
    </xf>
    <xf numFmtId="0" fontId="12" fillId="10"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5" borderId="5" applyNumberFormat="0" applyFont="0" applyAlignment="0" applyProtection="0">
      <alignment vertical="center"/>
    </xf>
    <xf numFmtId="0" fontId="12" fillId="16" borderId="0" applyNumberFormat="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8" applyNumberFormat="0" applyFill="0" applyAlignment="0" applyProtection="0">
      <alignment vertical="center"/>
    </xf>
    <xf numFmtId="0" fontId="24" fillId="0" borderId="8" applyNumberFormat="0" applyFill="0" applyAlignment="0" applyProtection="0">
      <alignment vertical="center"/>
    </xf>
    <xf numFmtId="0" fontId="12" fillId="18" borderId="0" applyNumberFormat="0" applyBorder="0" applyAlignment="0" applyProtection="0">
      <alignment vertical="center"/>
    </xf>
    <xf numFmtId="0" fontId="20" fillId="0" borderId="10" applyNumberFormat="0" applyFill="0" applyAlignment="0" applyProtection="0">
      <alignment vertical="center"/>
    </xf>
    <xf numFmtId="0" fontId="12" fillId="4" borderId="0" applyNumberFormat="0" applyBorder="0" applyAlignment="0" applyProtection="0">
      <alignment vertical="center"/>
    </xf>
    <xf numFmtId="0" fontId="26" fillId="17" borderId="9" applyNumberFormat="0" applyAlignment="0" applyProtection="0">
      <alignment vertical="center"/>
    </xf>
    <xf numFmtId="0" fontId="19" fillId="17" borderId="3" applyNumberFormat="0" applyAlignment="0" applyProtection="0">
      <alignment vertical="center"/>
    </xf>
    <xf numFmtId="0" fontId="23" fillId="19" borderId="7" applyNumberFormat="0" applyAlignment="0" applyProtection="0">
      <alignment vertical="center"/>
    </xf>
    <xf numFmtId="0" fontId="11" fillId="22" borderId="0" applyNumberFormat="0" applyBorder="0" applyAlignment="0" applyProtection="0">
      <alignment vertical="center"/>
    </xf>
    <xf numFmtId="0" fontId="12" fillId="20" borderId="0" applyNumberFormat="0" applyBorder="0" applyAlignment="0" applyProtection="0">
      <alignment vertical="center"/>
    </xf>
    <xf numFmtId="0" fontId="21" fillId="0" borderId="6" applyNumberFormat="0" applyFill="0" applyAlignment="0" applyProtection="0">
      <alignment vertical="center"/>
    </xf>
    <xf numFmtId="0" fontId="14" fillId="0" borderId="4" applyNumberFormat="0" applyFill="0" applyAlignment="0" applyProtection="0">
      <alignment vertical="center"/>
    </xf>
    <xf numFmtId="0" fontId="28" fillId="25" borderId="0" applyNumberFormat="0" applyBorder="0" applyAlignment="0" applyProtection="0">
      <alignment vertical="center"/>
    </xf>
    <xf numFmtId="0" fontId="29" fillId="27" borderId="0" applyNumberFormat="0" applyBorder="0" applyAlignment="0" applyProtection="0">
      <alignment vertical="center"/>
    </xf>
    <xf numFmtId="0" fontId="11" fillId="13" borderId="0" applyNumberFormat="0" applyBorder="0" applyAlignment="0" applyProtection="0">
      <alignment vertical="center"/>
    </xf>
    <xf numFmtId="0" fontId="12" fillId="26" borderId="0" applyNumberFormat="0" applyBorder="0" applyAlignment="0" applyProtection="0">
      <alignment vertical="center"/>
    </xf>
    <xf numFmtId="0" fontId="11" fillId="24" borderId="0" applyNumberFormat="0" applyBorder="0" applyAlignment="0" applyProtection="0">
      <alignment vertical="center"/>
    </xf>
    <xf numFmtId="0" fontId="11" fillId="21"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12" fillId="23" borderId="0" applyNumberFormat="0" applyBorder="0" applyAlignment="0" applyProtection="0">
      <alignment vertical="center"/>
    </xf>
    <xf numFmtId="0" fontId="12" fillId="12" borderId="0" applyNumberFormat="0" applyBorder="0" applyAlignment="0" applyProtection="0">
      <alignment vertical="center"/>
    </xf>
    <xf numFmtId="0" fontId="11" fillId="3" borderId="0" applyNumberFormat="0" applyBorder="0" applyAlignment="0" applyProtection="0">
      <alignment vertical="center"/>
    </xf>
    <xf numFmtId="0" fontId="11" fillId="5" borderId="0" applyNumberFormat="0" applyBorder="0" applyAlignment="0" applyProtection="0">
      <alignment vertical="center"/>
    </xf>
    <xf numFmtId="0" fontId="12" fillId="9" borderId="0" applyNumberFormat="0" applyBorder="0" applyAlignment="0" applyProtection="0">
      <alignment vertical="center"/>
    </xf>
    <xf numFmtId="0" fontId="11" fillId="30" borderId="0" applyNumberFormat="0" applyBorder="0" applyAlignment="0" applyProtection="0">
      <alignment vertical="center"/>
    </xf>
    <xf numFmtId="0" fontId="12" fillId="32" borderId="0" applyNumberFormat="0" applyBorder="0" applyAlignment="0" applyProtection="0">
      <alignment vertical="center"/>
    </xf>
    <xf numFmtId="0" fontId="12" fillId="11" borderId="0" applyNumberFormat="0" applyBorder="0" applyAlignment="0" applyProtection="0">
      <alignment vertical="center"/>
    </xf>
    <xf numFmtId="0" fontId="11" fillId="14" borderId="0" applyNumberFormat="0" applyBorder="0" applyAlignment="0" applyProtection="0">
      <alignment vertical="center"/>
    </xf>
    <xf numFmtId="0" fontId="12" fillId="31" borderId="0" applyNumberFormat="0" applyBorder="0" applyAlignment="0" applyProtection="0">
      <alignment vertical="center"/>
    </xf>
  </cellStyleXfs>
  <cellXfs count="24">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wrapText="1"/>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0" xfId="0" applyFont="1" applyFill="1" applyAlignment="1">
      <alignment vertical="center"/>
    </xf>
    <xf numFmtId="0" fontId="9" fillId="0" borderId="2"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0" xfId="0" applyFont="1" applyFill="1" applyBorder="1" applyAlignment="1">
      <alignment horizontal="center" vertical="center"/>
    </xf>
    <xf numFmtId="0" fontId="7" fillId="0" borderId="1" xfId="0" applyFont="1" applyFill="1" applyBorder="1" applyAlignment="1">
      <alignment horizontal="center" vertical="center"/>
    </xf>
    <xf numFmtId="176" fontId="7" fillId="0" borderId="1" xfId="0" applyNumberFormat="1" applyFont="1" applyFill="1" applyBorder="1" applyAlignment="1">
      <alignment horizontal="center" vertical="center"/>
    </xf>
    <xf numFmtId="31" fontId="7" fillId="0" borderId="0" xfId="0" applyNumberFormat="1" applyFont="1" applyFill="1" applyBorder="1" applyAlignment="1">
      <alignment horizontal="center" vertical="center"/>
    </xf>
    <xf numFmtId="0" fontId="3"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2"/>
  <sheetViews>
    <sheetView workbookViewId="0">
      <selection activeCell="A1" sqref="A1:E1"/>
    </sheetView>
  </sheetViews>
  <sheetFormatPr defaultColWidth="9" defaultRowHeight="20.1" customHeight="1"/>
  <cols>
    <col min="1" max="1" width="7.5" style="16" customWidth="1"/>
    <col min="2" max="2" width="15.25" style="16" customWidth="1"/>
    <col min="3" max="3" width="25.375" style="16" customWidth="1"/>
    <col min="4" max="4" width="13.5" style="16" customWidth="1"/>
    <col min="5" max="5" width="11.625" style="16" customWidth="1"/>
    <col min="6" max="6" width="9" style="16"/>
    <col min="7" max="16382" width="9" style="15"/>
    <col min="16383" max="16384" width="9" style="17"/>
  </cols>
  <sheetData>
    <row r="1" s="15" customFormat="1" ht="45" customHeight="1" spans="1:6">
      <c r="A1" s="18" t="s">
        <v>0</v>
      </c>
      <c r="B1" s="18"/>
      <c r="C1" s="18"/>
      <c r="D1" s="18"/>
      <c r="E1" s="18"/>
      <c r="F1" s="16"/>
    </row>
    <row r="2" s="15" customFormat="1" customHeight="1" spans="1:6">
      <c r="A2" s="19" t="s">
        <v>1</v>
      </c>
      <c r="B2" s="19" t="s">
        <v>2</v>
      </c>
      <c r="C2" s="19" t="s">
        <v>3</v>
      </c>
      <c r="D2" s="19" t="s">
        <v>4</v>
      </c>
      <c r="E2" s="19" t="s">
        <v>5</v>
      </c>
      <c r="F2" s="20"/>
    </row>
    <row r="3" s="15" customFormat="1" ht="15.95" customHeight="1" spans="1:6">
      <c r="A3" s="21">
        <v>1</v>
      </c>
      <c r="B3" s="21" t="str">
        <f t="shared" ref="B3:B19" si="0">"C0106"</f>
        <v>C0106</v>
      </c>
      <c r="C3" s="21" t="str">
        <f>"202208283126"</f>
        <v>202208283126</v>
      </c>
      <c r="D3" s="22">
        <v>94.5</v>
      </c>
      <c r="E3" s="21"/>
      <c r="F3" s="16"/>
    </row>
    <row r="4" s="15" customFormat="1" ht="15.95" customHeight="1" spans="1:6">
      <c r="A4" s="21">
        <v>2</v>
      </c>
      <c r="B4" s="21" t="str">
        <f t="shared" si="0"/>
        <v>C0106</v>
      </c>
      <c r="C4" s="21" t="str">
        <f>"202208283705"</f>
        <v>202208283705</v>
      </c>
      <c r="D4" s="22">
        <v>94.5</v>
      </c>
      <c r="E4" s="21"/>
      <c r="F4" s="16"/>
    </row>
    <row r="5" s="15" customFormat="1" ht="15.95" customHeight="1" spans="1:6">
      <c r="A5" s="21">
        <v>3</v>
      </c>
      <c r="B5" s="21" t="str">
        <f t="shared" si="0"/>
        <v>C0106</v>
      </c>
      <c r="C5" s="21" t="str">
        <f>"202208282526"</f>
        <v>202208282526</v>
      </c>
      <c r="D5" s="22">
        <v>94.4</v>
      </c>
      <c r="E5" s="21"/>
      <c r="F5" s="16"/>
    </row>
    <row r="6" s="15" customFormat="1" ht="15.95" customHeight="1" spans="1:6">
      <c r="A6" s="21">
        <v>4</v>
      </c>
      <c r="B6" s="21" t="str">
        <f t="shared" si="0"/>
        <v>C0106</v>
      </c>
      <c r="C6" s="21" t="str">
        <f>"202208283309"</f>
        <v>202208283309</v>
      </c>
      <c r="D6" s="22">
        <v>94.3</v>
      </c>
      <c r="E6" s="21"/>
      <c r="F6" s="16"/>
    </row>
    <row r="7" s="15" customFormat="1" ht="15.95" customHeight="1" spans="1:6">
      <c r="A7" s="21">
        <v>5</v>
      </c>
      <c r="B7" s="21" t="str">
        <f t="shared" si="0"/>
        <v>C0106</v>
      </c>
      <c r="C7" s="21" t="str">
        <f>"202208282704"</f>
        <v>202208282704</v>
      </c>
      <c r="D7" s="22">
        <v>94.2</v>
      </c>
      <c r="E7" s="21"/>
      <c r="F7" s="16"/>
    </row>
    <row r="8" s="15" customFormat="1" ht="15.95" customHeight="1" spans="1:6">
      <c r="A8" s="21">
        <v>6</v>
      </c>
      <c r="B8" s="21" t="str">
        <f t="shared" si="0"/>
        <v>C0106</v>
      </c>
      <c r="C8" s="21" t="str">
        <f>"202208283730"</f>
        <v>202208283730</v>
      </c>
      <c r="D8" s="22">
        <v>93.9</v>
      </c>
      <c r="E8" s="21"/>
      <c r="F8" s="16"/>
    </row>
    <row r="9" s="15" customFormat="1" ht="15.95" customHeight="1" spans="1:16384">
      <c r="A9" s="21">
        <v>7</v>
      </c>
      <c r="B9" s="21" t="str">
        <f t="shared" si="0"/>
        <v>C0106</v>
      </c>
      <c r="C9" s="21" t="str">
        <f>"202208283418"</f>
        <v>202208283418</v>
      </c>
      <c r="D9" s="22">
        <v>93.7</v>
      </c>
      <c r="E9" s="21"/>
      <c r="F9" s="16"/>
      <c r="XFC9" s="17"/>
      <c r="XFD9" s="17"/>
    </row>
    <row r="10" s="15" customFormat="1" ht="15.95" customHeight="1" spans="1:6">
      <c r="A10" s="21">
        <v>8</v>
      </c>
      <c r="B10" s="21" t="str">
        <f t="shared" si="0"/>
        <v>C0106</v>
      </c>
      <c r="C10" s="21" t="str">
        <f>"202208283601"</f>
        <v>202208283601</v>
      </c>
      <c r="D10" s="22">
        <v>93.1</v>
      </c>
      <c r="E10" s="21"/>
      <c r="F10" s="16"/>
    </row>
    <row r="11" s="15" customFormat="1" ht="15.95" customHeight="1" spans="1:6">
      <c r="A11" s="21">
        <v>9</v>
      </c>
      <c r="B11" s="21" t="str">
        <f t="shared" si="0"/>
        <v>C0106</v>
      </c>
      <c r="C11" s="21" t="str">
        <f>"202208282822"</f>
        <v>202208282822</v>
      </c>
      <c r="D11" s="22">
        <v>92.7</v>
      </c>
      <c r="E11" s="21"/>
      <c r="F11" s="16"/>
    </row>
    <row r="12" s="15" customFormat="1" ht="15.95" customHeight="1" spans="1:6">
      <c r="A12" s="21">
        <v>10</v>
      </c>
      <c r="B12" s="21" t="str">
        <f t="shared" si="0"/>
        <v>C0106</v>
      </c>
      <c r="C12" s="21" t="str">
        <f>"202208282528"</f>
        <v>202208282528</v>
      </c>
      <c r="D12" s="22">
        <v>92.1</v>
      </c>
      <c r="E12" s="21"/>
      <c r="F12" s="16"/>
    </row>
    <row r="13" s="15" customFormat="1" ht="15.95" customHeight="1" spans="1:6">
      <c r="A13" s="21">
        <v>11</v>
      </c>
      <c r="B13" s="21" t="str">
        <f t="shared" si="0"/>
        <v>C0106</v>
      </c>
      <c r="C13" s="21" t="str">
        <f>"202208283113"</f>
        <v>202208283113</v>
      </c>
      <c r="D13" s="22">
        <v>91.7</v>
      </c>
      <c r="E13" s="21"/>
      <c r="F13" s="16"/>
    </row>
    <row r="14" s="15" customFormat="1" ht="15.95" customHeight="1" spans="1:6">
      <c r="A14" s="21">
        <v>12</v>
      </c>
      <c r="B14" s="21" t="str">
        <f t="shared" si="0"/>
        <v>C0106</v>
      </c>
      <c r="C14" s="21" t="str">
        <f>"202208282925"</f>
        <v>202208282925</v>
      </c>
      <c r="D14" s="22">
        <v>90.2</v>
      </c>
      <c r="E14" s="21"/>
      <c r="F14" s="16"/>
    </row>
    <row r="15" s="15" customFormat="1" ht="15.95" customHeight="1" spans="1:6">
      <c r="A15" s="21">
        <v>13</v>
      </c>
      <c r="B15" s="21" t="str">
        <f t="shared" si="0"/>
        <v>C0106</v>
      </c>
      <c r="C15" s="21" t="str">
        <f>"202208282824"</f>
        <v>202208282824</v>
      </c>
      <c r="D15" s="22">
        <v>89.8</v>
      </c>
      <c r="E15" s="21"/>
      <c r="F15" s="16"/>
    </row>
    <row r="16" s="15" customFormat="1" ht="15.95" customHeight="1" spans="1:16384">
      <c r="A16" s="21">
        <v>14</v>
      </c>
      <c r="B16" s="21" t="str">
        <f t="shared" si="0"/>
        <v>C0106</v>
      </c>
      <c r="C16" s="21" t="str">
        <f>"202208282711"</f>
        <v>202208282711</v>
      </c>
      <c r="D16" s="22">
        <v>87.2</v>
      </c>
      <c r="E16" s="21"/>
      <c r="F16" s="16"/>
      <c r="XFC16" s="17"/>
      <c r="XFD16" s="17"/>
    </row>
    <row r="17" s="15" customFormat="1" ht="15.95" customHeight="1" spans="1:6">
      <c r="A17" s="21">
        <v>15</v>
      </c>
      <c r="B17" s="21" t="str">
        <f t="shared" si="0"/>
        <v>C0106</v>
      </c>
      <c r="C17" s="21" t="str">
        <f>"202208282627"</f>
        <v>202208282627</v>
      </c>
      <c r="D17" s="22">
        <v>84.9</v>
      </c>
      <c r="E17" s="21"/>
      <c r="F17" s="16"/>
    </row>
    <row r="18" s="15" customFormat="1" ht="15.95" customHeight="1" spans="1:6">
      <c r="A18" s="21">
        <v>16</v>
      </c>
      <c r="B18" s="21" t="str">
        <f t="shared" si="0"/>
        <v>C0106</v>
      </c>
      <c r="C18" s="21" t="str">
        <f>"202208283816"</f>
        <v>202208283816</v>
      </c>
      <c r="D18" s="22">
        <v>83.1</v>
      </c>
      <c r="E18" s="21"/>
      <c r="F18" s="16"/>
    </row>
    <row r="19" s="15" customFormat="1" ht="15.95" customHeight="1" spans="1:6">
      <c r="A19" s="21">
        <v>17</v>
      </c>
      <c r="B19" s="21" t="str">
        <f t="shared" si="0"/>
        <v>C0106</v>
      </c>
      <c r="C19" s="21" t="str">
        <f>"202208283901"</f>
        <v>202208283901</v>
      </c>
      <c r="D19" s="22">
        <v>81.1</v>
      </c>
      <c r="E19" s="21"/>
      <c r="F19" s="16"/>
    </row>
    <row r="20" s="15" customFormat="1" ht="15.95" customHeight="1" spans="1:6">
      <c r="A20" s="21">
        <v>18</v>
      </c>
      <c r="B20" s="21" t="str">
        <f>"C0107"</f>
        <v>C0107</v>
      </c>
      <c r="C20" s="21" t="str">
        <f>"202208280617"</f>
        <v>202208280617</v>
      </c>
      <c r="D20" s="22">
        <v>102.1</v>
      </c>
      <c r="E20" s="21"/>
      <c r="F20" s="16"/>
    </row>
    <row r="21" s="15" customFormat="1" ht="15.95" customHeight="1" spans="1:6">
      <c r="A21" s="21">
        <v>19</v>
      </c>
      <c r="B21" s="21" t="str">
        <f>"C0107"</f>
        <v>C0107</v>
      </c>
      <c r="C21" s="21" t="str">
        <f>"202208280612"</f>
        <v>202208280612</v>
      </c>
      <c r="D21" s="22">
        <v>96.1</v>
      </c>
      <c r="E21" s="21"/>
      <c r="F21" s="16"/>
    </row>
    <row r="22" s="15" customFormat="1" ht="15.95" customHeight="1" spans="1:6">
      <c r="A22" s="21">
        <v>20</v>
      </c>
      <c r="B22" s="21" t="str">
        <f>"C0109"</f>
        <v>C0109</v>
      </c>
      <c r="C22" s="21" t="str">
        <f>"202208280723"</f>
        <v>202208280723</v>
      </c>
      <c r="D22" s="22">
        <v>101.7</v>
      </c>
      <c r="E22" s="21"/>
      <c r="F22" s="16"/>
    </row>
    <row r="23" s="15" customFormat="1" ht="15.95" customHeight="1" spans="1:6">
      <c r="A23" s="21">
        <v>21</v>
      </c>
      <c r="B23" s="21" t="str">
        <f>"C0109"</f>
        <v>C0109</v>
      </c>
      <c r="C23" s="21" t="str">
        <f>"202208280806"</f>
        <v>202208280806</v>
      </c>
      <c r="D23" s="22">
        <v>100.9</v>
      </c>
      <c r="E23" s="21"/>
      <c r="F23" s="16"/>
    </row>
    <row r="24" s="15" customFormat="1" ht="15.95" customHeight="1" spans="1:6">
      <c r="A24" s="21">
        <v>22</v>
      </c>
      <c r="B24" s="21" t="str">
        <f>"C0110"</f>
        <v>C0110</v>
      </c>
      <c r="C24" s="21" t="str">
        <f>"202208280920"</f>
        <v>202208280920</v>
      </c>
      <c r="D24" s="22">
        <v>89.6</v>
      </c>
      <c r="E24" s="21"/>
      <c r="F24" s="16"/>
    </row>
    <row r="25" s="15" customFormat="1" ht="15.95" customHeight="1" spans="1:6">
      <c r="A25" s="21">
        <v>23</v>
      </c>
      <c r="B25" s="21" t="str">
        <f t="shared" ref="B25:B27" si="1">"C0112"</f>
        <v>C0112</v>
      </c>
      <c r="C25" s="21" t="str">
        <f>"202208281409"</f>
        <v>202208281409</v>
      </c>
      <c r="D25" s="22">
        <v>109.4</v>
      </c>
      <c r="E25" s="21"/>
      <c r="F25" s="16"/>
    </row>
    <row r="26" s="15" customFormat="1" ht="15.95" customHeight="1" spans="1:6">
      <c r="A26" s="21">
        <v>24</v>
      </c>
      <c r="B26" s="21" t="str">
        <f t="shared" si="1"/>
        <v>C0112</v>
      </c>
      <c r="C26" s="21" t="str">
        <f>"202208281319"</f>
        <v>202208281319</v>
      </c>
      <c r="D26" s="22">
        <v>109.2</v>
      </c>
      <c r="E26" s="21"/>
      <c r="F26" s="16"/>
    </row>
    <row r="27" s="15" customFormat="1" ht="15.95" customHeight="1" spans="1:6">
      <c r="A27" s="21">
        <v>25</v>
      </c>
      <c r="B27" s="21" t="str">
        <f t="shared" si="1"/>
        <v>C0112</v>
      </c>
      <c r="C27" s="21" t="str">
        <f>"202208281410"</f>
        <v>202208281410</v>
      </c>
      <c r="D27" s="22">
        <v>108.7</v>
      </c>
      <c r="E27" s="21"/>
      <c r="F27" s="16"/>
    </row>
    <row r="28" s="15" customFormat="1" ht="15.95" customHeight="1" spans="1:6">
      <c r="A28" s="21">
        <v>26</v>
      </c>
      <c r="B28" s="21" t="str">
        <f>"C0114"</f>
        <v>C0114</v>
      </c>
      <c r="C28" s="21" t="str">
        <f>"202208286719"</f>
        <v>202208286719</v>
      </c>
      <c r="D28" s="22">
        <v>106.5</v>
      </c>
      <c r="E28" s="21"/>
      <c r="F28" s="16"/>
    </row>
    <row r="29" s="15" customFormat="1" ht="15.95" customHeight="1" spans="1:6">
      <c r="A29" s="21">
        <v>27</v>
      </c>
      <c r="B29" s="21" t="str">
        <f>"C0114"</f>
        <v>C0114</v>
      </c>
      <c r="C29" s="21" t="str">
        <f>"202208286714"</f>
        <v>202208286714</v>
      </c>
      <c r="D29" s="22">
        <v>105</v>
      </c>
      <c r="E29" s="21"/>
      <c r="F29" s="16"/>
    </row>
    <row r="30" s="15" customFormat="1" ht="15.95" customHeight="1" spans="1:6">
      <c r="A30" s="16"/>
      <c r="B30" s="16"/>
      <c r="C30" s="16"/>
      <c r="D30" s="16"/>
      <c r="E30" s="16"/>
      <c r="F30" s="16"/>
    </row>
    <row r="31" s="15" customFormat="1" ht="15.95" customHeight="1" spans="1:6">
      <c r="A31" s="16"/>
      <c r="B31" s="16"/>
      <c r="C31" s="16"/>
      <c r="D31" s="16"/>
      <c r="E31" s="16"/>
      <c r="F31" s="16"/>
    </row>
    <row r="32" s="15" customFormat="1" ht="15.95" customHeight="1" spans="1:6">
      <c r="A32" s="16"/>
      <c r="B32" s="16"/>
      <c r="C32" s="16"/>
      <c r="D32" s="23"/>
      <c r="E32" s="16"/>
      <c r="F32" s="16"/>
    </row>
  </sheetData>
  <mergeCells count="3">
    <mergeCell ref="A1:E1"/>
    <mergeCell ref="D31:E31"/>
    <mergeCell ref="D32:E32"/>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tabSelected="1" workbookViewId="0">
      <selection activeCell="A1" sqref="A1:E1"/>
    </sheetView>
  </sheetViews>
  <sheetFormatPr defaultColWidth="9" defaultRowHeight="20.1" customHeight="1" outlineLevelCol="7"/>
  <cols>
    <col min="1" max="1" width="10.125" style="8" customWidth="1"/>
    <col min="2" max="2" width="15.25" style="8" customWidth="1"/>
    <col min="3" max="3" width="25.375" style="8" customWidth="1"/>
    <col min="4" max="4" width="13.5" style="8" customWidth="1"/>
    <col min="5" max="5" width="27.125" style="8" customWidth="1"/>
    <col min="6" max="8" width="9" style="8"/>
    <col min="9" max="16384" width="9" style="7"/>
  </cols>
  <sheetData>
    <row r="1" s="7" customFormat="1" ht="48" customHeight="1" spans="1:8">
      <c r="A1" s="9" t="s">
        <v>6</v>
      </c>
      <c r="B1" s="10"/>
      <c r="C1" s="10"/>
      <c r="D1" s="10"/>
      <c r="E1" s="10"/>
      <c r="F1" s="8"/>
      <c r="G1" s="8"/>
      <c r="H1" s="8"/>
    </row>
    <row r="2" s="7" customFormat="1" customHeight="1" spans="1:8">
      <c r="A2" s="11" t="s">
        <v>1</v>
      </c>
      <c r="B2" s="11" t="s">
        <v>2</v>
      </c>
      <c r="C2" s="11" t="s">
        <v>3</v>
      </c>
      <c r="D2" s="11" t="s">
        <v>4</v>
      </c>
      <c r="E2" s="11" t="s">
        <v>5</v>
      </c>
      <c r="F2" s="12"/>
      <c r="G2" s="12"/>
      <c r="H2" s="12"/>
    </row>
    <row r="3" s="7" customFormat="1" ht="15.95" customHeight="1" spans="1:8">
      <c r="A3" s="13">
        <v>1</v>
      </c>
      <c r="B3" s="13" t="str">
        <f t="shared" ref="B3:B8" si="0">"C0205"</f>
        <v>C0205</v>
      </c>
      <c r="C3" s="13" t="str">
        <f>"202208284018"</f>
        <v>202208284018</v>
      </c>
      <c r="D3" s="14">
        <v>95.8</v>
      </c>
      <c r="E3" s="13"/>
      <c r="F3" s="8"/>
      <c r="G3" s="8"/>
      <c r="H3" s="8"/>
    </row>
    <row r="4" s="7" customFormat="1" ht="15.95" customHeight="1" spans="1:8">
      <c r="A4" s="13">
        <v>2</v>
      </c>
      <c r="B4" s="13" t="str">
        <f t="shared" si="0"/>
        <v>C0205</v>
      </c>
      <c r="C4" s="13" t="str">
        <f>"202208284005"</f>
        <v>202208284005</v>
      </c>
      <c r="D4" s="14">
        <v>95.4</v>
      </c>
      <c r="E4" s="13"/>
      <c r="F4" s="8"/>
      <c r="G4" s="8"/>
      <c r="H4" s="8"/>
    </row>
    <row r="5" s="7" customFormat="1" ht="15.95" customHeight="1" spans="1:8">
      <c r="A5" s="13">
        <v>3</v>
      </c>
      <c r="B5" s="13" t="str">
        <f t="shared" si="0"/>
        <v>C0205</v>
      </c>
      <c r="C5" s="13" t="str">
        <f>"202208284109"</f>
        <v>202208284109</v>
      </c>
      <c r="D5" s="14">
        <v>94</v>
      </c>
      <c r="E5" s="13"/>
      <c r="F5" s="8"/>
      <c r="G5" s="8"/>
      <c r="H5" s="8"/>
    </row>
    <row r="6" s="7" customFormat="1" ht="15.95" customHeight="1" spans="1:8">
      <c r="A6" s="13">
        <v>4</v>
      </c>
      <c r="B6" s="13" t="str">
        <f t="shared" si="0"/>
        <v>C0205</v>
      </c>
      <c r="C6" s="13" t="str">
        <f>"202208283929"</f>
        <v>202208283929</v>
      </c>
      <c r="D6" s="14">
        <v>92.3</v>
      </c>
      <c r="E6" s="13"/>
      <c r="F6" s="8"/>
      <c r="G6" s="8"/>
      <c r="H6" s="8"/>
    </row>
    <row r="7" s="7" customFormat="1" ht="15.95" customHeight="1" spans="1:8">
      <c r="A7" s="13">
        <v>5</v>
      </c>
      <c r="B7" s="13" t="str">
        <f t="shared" si="0"/>
        <v>C0205</v>
      </c>
      <c r="C7" s="13" t="str">
        <f>"202208284009"</f>
        <v>202208284009</v>
      </c>
      <c r="D7" s="14">
        <v>88.2</v>
      </c>
      <c r="E7" s="13"/>
      <c r="F7" s="8"/>
      <c r="G7" s="8"/>
      <c r="H7" s="8"/>
    </row>
    <row r="8" s="7" customFormat="1" ht="15.95" customHeight="1" spans="1:8">
      <c r="A8" s="13">
        <v>6</v>
      </c>
      <c r="B8" s="13" t="str">
        <f t="shared" si="0"/>
        <v>C0205</v>
      </c>
      <c r="C8" s="13" t="str">
        <f>"202208284123"</f>
        <v>202208284123</v>
      </c>
      <c r="D8" s="14">
        <v>87.9</v>
      </c>
      <c r="E8" s="13"/>
      <c r="F8" s="8"/>
      <c r="G8" s="8"/>
      <c r="H8" s="8"/>
    </row>
    <row r="9" s="7" customFormat="1" ht="15.95" customHeight="1" spans="1:8">
      <c r="A9" s="13">
        <v>7</v>
      </c>
      <c r="B9" s="13" t="str">
        <f>"C0207"</f>
        <v>C0207</v>
      </c>
      <c r="C9" s="13" t="str">
        <f>"202208288709"</f>
        <v>202208288709</v>
      </c>
      <c r="D9" s="14">
        <v>111</v>
      </c>
      <c r="E9" s="13"/>
      <c r="F9" s="8"/>
      <c r="G9" s="8"/>
      <c r="H9" s="8"/>
    </row>
  </sheetData>
  <mergeCells count="1">
    <mergeCell ref="A1:E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
  <sheetViews>
    <sheetView workbookViewId="0">
      <selection activeCell="A1" sqref="A1:E1"/>
    </sheetView>
  </sheetViews>
  <sheetFormatPr defaultColWidth="8.99166666666667" defaultRowHeight="13.5" outlineLevelCol="4"/>
  <cols>
    <col min="1" max="1" width="10.6" style="1" customWidth="1"/>
    <col min="2" max="2" width="15.575" style="1" customWidth="1"/>
    <col min="3" max="3" width="30.1583333333333" style="1" customWidth="1"/>
    <col min="4" max="4" width="20.1916666666667" style="1" customWidth="1"/>
    <col min="5" max="5" width="15.95" style="1" customWidth="1"/>
    <col min="6" max="16384" width="8.99166666666667" style="1"/>
  </cols>
  <sheetData>
    <row r="1" s="1" customFormat="1" ht="60" customHeight="1" spans="1:5">
      <c r="A1" s="3" t="s">
        <v>7</v>
      </c>
      <c r="B1" s="3"/>
      <c r="C1" s="3"/>
      <c r="D1" s="3"/>
      <c r="E1" s="3"/>
    </row>
    <row r="2" s="2" customFormat="1" ht="32" customHeight="1" spans="1:5">
      <c r="A2" s="4" t="s">
        <v>1</v>
      </c>
      <c r="B2" s="4" t="s">
        <v>2</v>
      </c>
      <c r="C2" s="4" t="s">
        <v>3</v>
      </c>
      <c r="D2" s="4" t="s">
        <v>4</v>
      </c>
      <c r="E2" s="4" t="s">
        <v>5</v>
      </c>
    </row>
    <row r="3" s="1" customFormat="1" ht="21" customHeight="1" spans="1:5">
      <c r="A3" s="5">
        <v>1</v>
      </c>
      <c r="B3" s="5" t="str">
        <f>"B0302"</f>
        <v>B0302</v>
      </c>
      <c r="C3" s="5" t="str">
        <f>"202208280226"</f>
        <v>202208280226</v>
      </c>
      <c r="D3" s="6">
        <v>114.8</v>
      </c>
      <c r="E3" s="5"/>
    </row>
    <row r="4" s="1" customFormat="1" ht="21" customHeight="1" spans="1:5">
      <c r="A4" s="5">
        <v>2</v>
      </c>
      <c r="B4" s="5" t="str">
        <f>"C0303"</f>
        <v>C0303</v>
      </c>
      <c r="C4" s="5" t="str">
        <f>"202208281524"</f>
        <v>202208281524</v>
      </c>
      <c r="D4" s="6">
        <v>83.3</v>
      </c>
      <c r="E4" s="6"/>
    </row>
    <row r="5" s="1" customFormat="1" ht="21" customHeight="1" spans="1:5">
      <c r="A5" s="5">
        <v>3</v>
      </c>
      <c r="B5" s="5" t="str">
        <f>"D0302"</f>
        <v>D0302</v>
      </c>
      <c r="C5" s="5" t="str">
        <f>"202208286409"</f>
        <v>202208286409</v>
      </c>
      <c r="D5" s="6">
        <v>108.5</v>
      </c>
      <c r="E5" s="5"/>
    </row>
    <row r="6" s="1" customFormat="1" ht="21" customHeight="1" spans="1:5">
      <c r="A6" s="5">
        <v>4</v>
      </c>
      <c r="B6" s="5" t="str">
        <f>"D0303"</f>
        <v>D0303</v>
      </c>
      <c r="C6" s="5" t="str">
        <f>"202208281630"</f>
        <v>202208281630</v>
      </c>
      <c r="D6" s="6">
        <v>104.5</v>
      </c>
      <c r="E6" s="5"/>
    </row>
    <row r="7" s="1" customFormat="1" ht="21" customHeight="1" spans="1:5">
      <c r="A7" s="5">
        <v>5</v>
      </c>
      <c r="B7" s="5" t="s">
        <v>8</v>
      </c>
      <c r="C7" s="24" t="s">
        <v>9</v>
      </c>
      <c r="D7" s="6">
        <v>105.4</v>
      </c>
      <c r="E7" s="5"/>
    </row>
    <row r="8" s="1" customFormat="1" ht="21" customHeight="1" spans="1:5">
      <c r="A8" s="5">
        <v>6</v>
      </c>
      <c r="B8" s="5" t="s">
        <v>8</v>
      </c>
      <c r="C8" s="5" t="s">
        <v>10</v>
      </c>
      <c r="D8" s="6">
        <v>105.3</v>
      </c>
      <c r="E8" s="5"/>
    </row>
    <row r="9" s="1" customFormat="1" ht="21" customHeight="1" spans="1:5">
      <c r="A9" s="5">
        <v>7</v>
      </c>
      <c r="B9" s="5" t="s">
        <v>8</v>
      </c>
      <c r="C9" s="5" t="s">
        <v>11</v>
      </c>
      <c r="D9" s="6">
        <v>102.3</v>
      </c>
      <c r="E9" s="5"/>
    </row>
    <row r="10" s="1" customFormat="1" ht="21" customHeight="1" spans="1:5">
      <c r="A10" s="5">
        <v>8</v>
      </c>
      <c r="B10" s="5" t="str">
        <f>"D0306"</f>
        <v>D0306</v>
      </c>
      <c r="C10" s="5" t="str">
        <f>"202208282317"</f>
        <v>202208282317</v>
      </c>
      <c r="D10" s="6">
        <v>100.8</v>
      </c>
      <c r="E10" s="5"/>
    </row>
  </sheetData>
  <mergeCells count="1">
    <mergeCell ref="A1:E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淮北市人民医院</vt:lpstr>
      <vt:lpstr>淮北市中医医院</vt:lpstr>
      <vt:lpstr>淮北市妇幼保健院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2022-09-08T03:41:00Z</dcterms:created>
  <dcterms:modified xsi:type="dcterms:W3CDTF">2022-09-08T03:57:00Z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