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2"/>
  </bookViews>
  <sheets>
    <sheet name="消防监督执法辅助岗位" sheetId="1" r:id="rId1"/>
    <sheet name="执勤岗位" sheetId="2" r:id="rId2"/>
    <sheet name="通讯员岗位" sheetId="3" r:id="rId3"/>
  </sheets>
  <definedNames>
    <definedName name="_xlnm._FilterDatabase" localSheetId="0" hidden="1">消防监督执法辅助岗位!$A$1:$O$89</definedName>
  </definedNames>
  <calcPr calcId="144525"/>
</workbook>
</file>

<file path=xl/calcChain.xml><?xml version="1.0" encoding="utf-8"?>
<calcChain xmlns="http://schemas.openxmlformats.org/spreadsheetml/2006/main">
  <c r="I8" i="3"/>
  <c r="G8"/>
  <c r="M7"/>
  <c r="L7"/>
  <c r="I7"/>
  <c r="G7"/>
  <c r="M6"/>
  <c r="L6"/>
  <c r="I6"/>
  <c r="G6"/>
  <c r="M5"/>
  <c r="L5"/>
  <c r="I5"/>
  <c r="G5"/>
  <c r="M4"/>
  <c r="L4"/>
  <c r="I4"/>
  <c r="G4"/>
  <c r="M3"/>
  <c r="L3"/>
  <c r="I3"/>
  <c r="G3"/>
  <c r="R17" i="2"/>
  <c r="N17"/>
  <c r="K17"/>
  <c r="H17"/>
  <c r="R16"/>
  <c r="N16"/>
  <c r="K16"/>
  <c r="H16"/>
  <c r="R15"/>
  <c r="N15"/>
  <c r="K15"/>
  <c r="H15"/>
  <c r="R14"/>
  <c r="N14"/>
  <c r="K14"/>
  <c r="H14"/>
  <c r="R13"/>
  <c r="N13"/>
  <c r="K13"/>
  <c r="H13"/>
  <c r="R12"/>
  <c r="N12"/>
  <c r="K12"/>
  <c r="H12"/>
  <c r="R11"/>
  <c r="N11"/>
  <c r="K11"/>
  <c r="H11"/>
  <c r="R10"/>
  <c r="N10"/>
  <c r="K10"/>
  <c r="H10"/>
  <c r="R9"/>
  <c r="N9"/>
  <c r="K9"/>
  <c r="H9"/>
  <c r="R8"/>
  <c r="N8"/>
  <c r="K8"/>
  <c r="H8"/>
  <c r="S7"/>
  <c r="R7"/>
  <c r="N7"/>
  <c r="K7"/>
  <c r="H7"/>
  <c r="S6"/>
  <c r="R6"/>
  <c r="N6"/>
  <c r="K6"/>
  <c r="H6"/>
  <c r="S5"/>
  <c r="R5"/>
  <c r="N5"/>
  <c r="K5"/>
  <c r="H5"/>
  <c r="S4"/>
  <c r="R4"/>
  <c r="N4"/>
  <c r="K4"/>
  <c r="H4"/>
  <c r="S3"/>
  <c r="R3"/>
  <c r="N3"/>
  <c r="K3"/>
  <c r="H3"/>
  <c r="M5" i="1"/>
  <c r="L5"/>
  <c r="I5"/>
  <c r="G5"/>
  <c r="M4"/>
  <c r="L4"/>
  <c r="I4"/>
  <c r="G4"/>
  <c r="M3"/>
  <c r="L3"/>
  <c r="I3"/>
  <c r="G3"/>
</calcChain>
</file>

<file path=xl/sharedStrings.xml><?xml version="1.0" encoding="utf-8"?>
<sst xmlns="http://schemas.openxmlformats.org/spreadsheetml/2006/main" count="171" uniqueCount="95">
  <si>
    <t>纳雍县消防救援大队公开招聘政府专职消防员成绩登记表（消防监督执法辅助岗位）</t>
  </si>
  <si>
    <t>序号</t>
  </si>
  <si>
    <t>姓名</t>
  </si>
  <si>
    <t>性别</t>
  </si>
  <si>
    <t>报名岗位</t>
  </si>
  <si>
    <t>身份证号</t>
  </si>
  <si>
    <t>笔试成绩</t>
  </si>
  <si>
    <t>笔试成绩折合40%</t>
  </si>
  <si>
    <t>实操成绩</t>
  </si>
  <si>
    <t>实操成绩折合40%</t>
  </si>
  <si>
    <t>面试成绩</t>
  </si>
  <si>
    <t>面试成绩折合20%</t>
  </si>
  <si>
    <t>总分</t>
  </si>
  <si>
    <t>排名</t>
  </si>
  <si>
    <t>备注</t>
  </si>
  <si>
    <t>欧*伶</t>
  </si>
  <si>
    <t>女</t>
  </si>
  <si>
    <t>消防监督执法辅助岗位</t>
  </si>
  <si>
    <t>522426******4027</t>
  </si>
  <si>
    <t>拟录用</t>
  </si>
  <si>
    <t>史*会</t>
  </si>
  <si>
    <t>522426******9481</t>
  </si>
  <si>
    <t>*详</t>
  </si>
  <si>
    <t>男</t>
  </si>
  <si>
    <t>522426******0070</t>
  </si>
  <si>
    <t>纳雍县消防救援大队公开招聘政府专职消防员成绩登记表（执勤岗位）</t>
  </si>
  <si>
    <t>三公里</t>
  </si>
  <si>
    <t>积分</t>
  </si>
  <si>
    <t>三公里成绩折合60%</t>
  </si>
  <si>
    <t>俯卧撑</t>
  </si>
  <si>
    <t>俯卧撑成绩折合10%</t>
  </si>
  <si>
    <t>仰卧起坐</t>
  </si>
  <si>
    <t>仰卧起坐成绩折合10%</t>
  </si>
  <si>
    <t>总得分</t>
  </si>
  <si>
    <t>宋*栋</t>
  </si>
  <si>
    <t>执勤岗位专职消防员</t>
  </si>
  <si>
    <t>13’38〃20</t>
  </si>
  <si>
    <t>522426*********0833</t>
  </si>
  <si>
    <t>*进</t>
  </si>
  <si>
    <t>13’25〃76</t>
  </si>
  <si>
    <t>522426*********2070</t>
  </si>
  <si>
    <t>马*虎</t>
  </si>
  <si>
    <t>15’14〃40</t>
  </si>
  <si>
    <t>522427*********5018</t>
  </si>
  <si>
    <t>王*璨</t>
  </si>
  <si>
    <t>14’19〃35</t>
  </si>
  <si>
    <t>522426*********2458</t>
  </si>
  <si>
    <t>李*汉</t>
  </si>
  <si>
    <t>14’32〃29</t>
  </si>
  <si>
    <t>522426*********5911</t>
  </si>
  <si>
    <t>*吕</t>
  </si>
  <si>
    <t>14’56〃68</t>
  </si>
  <si>
    <t>522426*********8397</t>
  </si>
  <si>
    <t>卢*良</t>
  </si>
  <si>
    <t>16’22〃35</t>
  </si>
  <si>
    <t>522426*********0012</t>
  </si>
  <si>
    <t>高*洋</t>
  </si>
  <si>
    <t>15’47〃38</t>
  </si>
  <si>
    <t>522427*********345X</t>
  </si>
  <si>
    <t>*维</t>
  </si>
  <si>
    <t>15’28〃21</t>
  </si>
  <si>
    <t>522426*********6532</t>
  </si>
  <si>
    <t>*和</t>
  </si>
  <si>
    <t>15’26〃93</t>
  </si>
  <si>
    <t>522426*********6232</t>
  </si>
  <si>
    <t>陈*龙</t>
  </si>
  <si>
    <t>16’50〃54</t>
  </si>
  <si>
    <t>522426*********201X</t>
  </si>
  <si>
    <t>*松</t>
  </si>
  <si>
    <t>18’18〃32</t>
  </si>
  <si>
    <t>522426*********7453</t>
  </si>
  <si>
    <t>*涛</t>
  </si>
  <si>
    <t>18’13〃79</t>
  </si>
  <si>
    <t>522426*********8372</t>
  </si>
  <si>
    <t>黄*强</t>
  </si>
  <si>
    <t>19’13〃37</t>
  </si>
  <si>
    <t>522426*********0038</t>
  </si>
  <si>
    <t>代*建</t>
  </si>
  <si>
    <t>19’16〃07</t>
  </si>
  <si>
    <t>522426*********5955</t>
  </si>
  <si>
    <t>纳雍县消防救援大队公开招聘政府专职消防员成绩登记表（通讯员岗位）</t>
  </si>
  <si>
    <t>*龙</t>
  </si>
  <si>
    <t>通讯员</t>
  </si>
  <si>
    <t>522426********7456</t>
  </si>
  <si>
    <t>何*堪</t>
  </si>
  <si>
    <t>522426********0815</t>
  </si>
  <si>
    <t>*强</t>
  </si>
  <si>
    <t>522426********0031</t>
  </si>
  <si>
    <t>朱*云</t>
  </si>
  <si>
    <t>522426********2391</t>
  </si>
  <si>
    <t>*凯</t>
  </si>
  <si>
    <t>522426********6870</t>
  </si>
  <si>
    <t>刘*浪</t>
  </si>
  <si>
    <t>522426********6238</t>
  </si>
  <si>
    <t>缺考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</si>
</sst>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K89"/>
  <sheetViews>
    <sheetView zoomScale="85" zoomScaleNormal="85" workbookViewId="0">
      <pane ySplit="2" topLeftCell="A3" activePane="bottomLeft" state="frozen"/>
      <selection pane="bottomLeft" activeCell="D8" sqref="D8"/>
    </sheetView>
  </sheetViews>
  <sheetFormatPr defaultColWidth="9" defaultRowHeight="13.5"/>
  <cols>
    <col min="1" max="1" width="6.875" customWidth="1"/>
    <col min="2" max="2" width="17.625" style="18" customWidth="1"/>
    <col min="3" max="3" width="7.625" customWidth="1"/>
    <col min="4" max="4" width="23" customWidth="1"/>
    <col min="5" max="5" width="20.5" customWidth="1"/>
    <col min="6" max="6" width="12.25" customWidth="1"/>
    <col min="7" max="7" width="19.125" customWidth="1"/>
    <col min="8" max="8" width="11.25" customWidth="1"/>
    <col min="9" max="11" width="18.875" customWidth="1"/>
    <col min="12" max="12" width="8.625" customWidth="1"/>
    <col min="13" max="13" width="7.375" customWidth="1"/>
    <col min="14" max="14" width="12.75" customWidth="1"/>
  </cols>
  <sheetData>
    <row r="1" spans="1:4096 4098:11264 11266:16365" ht="35.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4096 4098:11264 11266:16365" ht="39.950000000000003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4096 4098:11264 11266:16365" s="17" customFormat="1" ht="39.950000000000003" customHeight="1">
      <c r="A3" s="5">
        <v>1</v>
      </c>
      <c r="B3" s="4" t="s">
        <v>15</v>
      </c>
      <c r="C3" s="5" t="s">
        <v>16</v>
      </c>
      <c r="D3" s="5" t="s">
        <v>17</v>
      </c>
      <c r="E3" s="4" t="s">
        <v>18</v>
      </c>
      <c r="F3" s="5">
        <v>69</v>
      </c>
      <c r="G3" s="5">
        <f>F3*0.4</f>
        <v>27.6</v>
      </c>
      <c r="H3" s="5">
        <v>90</v>
      </c>
      <c r="I3" s="5">
        <f>H3*0.4</f>
        <v>36</v>
      </c>
      <c r="J3" s="5">
        <v>93.1</v>
      </c>
      <c r="K3" s="5">
        <v>18.62</v>
      </c>
      <c r="L3" s="5">
        <f>SUM(G3+I3+K3)</f>
        <v>82.22</v>
      </c>
      <c r="M3" s="5">
        <f>RANK(L3,L:L)</f>
        <v>1</v>
      </c>
      <c r="N3" s="5" t="s">
        <v>19</v>
      </c>
      <c r="O3" s="22"/>
      <c r="P3" s="22"/>
      <c r="Q3" s="22"/>
      <c r="R3" s="22"/>
      <c r="S3" s="22"/>
      <c r="T3" s="22"/>
      <c r="U3" s="22"/>
      <c r="V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H3" s="22"/>
      <c r="XEI3" s="22"/>
      <c r="XEJ3" s="22"/>
      <c r="XEK3" s="22"/>
    </row>
    <row r="4" spans="1:4096 4098:11264 11266:16365" s="2" customFormat="1" ht="39.950000000000003" customHeight="1">
      <c r="A4" s="7">
        <v>2</v>
      </c>
      <c r="B4" s="6" t="s">
        <v>20</v>
      </c>
      <c r="C4" s="19" t="s">
        <v>16</v>
      </c>
      <c r="D4" s="7" t="s">
        <v>17</v>
      </c>
      <c r="E4" s="6" t="s">
        <v>21</v>
      </c>
      <c r="F4" s="7">
        <v>75.5</v>
      </c>
      <c r="G4" s="7">
        <f>F4*0.4</f>
        <v>30.2</v>
      </c>
      <c r="H4" s="7">
        <v>87.5</v>
      </c>
      <c r="I4" s="7">
        <f>H4*0.4</f>
        <v>35</v>
      </c>
      <c r="J4" s="7">
        <v>80.3</v>
      </c>
      <c r="K4" s="7">
        <v>16.059999999999999</v>
      </c>
      <c r="L4" s="7">
        <f>SUM(G4+I4+K4)</f>
        <v>81.260000000000005</v>
      </c>
      <c r="M4" s="7">
        <f>RANK(L4,L:L)</f>
        <v>2</v>
      </c>
      <c r="N4" s="7"/>
    </row>
    <row r="5" spans="1:4096 4098:11264 11266:16365" s="2" customFormat="1" ht="39.950000000000003" customHeight="1">
      <c r="A5" s="7">
        <v>3</v>
      </c>
      <c r="B5" s="6" t="s">
        <v>22</v>
      </c>
      <c r="C5" s="7" t="s">
        <v>23</v>
      </c>
      <c r="D5" s="7" t="s">
        <v>17</v>
      </c>
      <c r="E5" s="6" t="s">
        <v>24</v>
      </c>
      <c r="F5" s="7">
        <v>66</v>
      </c>
      <c r="G5" s="7">
        <f>F5*0.4</f>
        <v>26.4</v>
      </c>
      <c r="H5" s="7">
        <v>90</v>
      </c>
      <c r="I5" s="7">
        <f>H5*0.4</f>
        <v>36</v>
      </c>
      <c r="J5" s="7">
        <v>80</v>
      </c>
      <c r="K5" s="7">
        <v>16</v>
      </c>
      <c r="L5" s="7">
        <f>SUM(G5+I5+K5)</f>
        <v>78.400000000000006</v>
      </c>
      <c r="M5" s="7">
        <f>RANK(L5,L:L)</f>
        <v>3</v>
      </c>
      <c r="N5" s="7"/>
    </row>
    <row r="6" spans="1:4096 4098:11264 11266:16365">
      <c r="A6" s="20"/>
    </row>
    <row r="9" spans="1:4096 4098:11264 11266:16365" ht="18" customHeight="1">
      <c r="A9" s="20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3"/>
      <c r="O9" s="18"/>
    </row>
    <row r="10" spans="1:4096 4098:11264 11266:16365" ht="18" customHeight="1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3"/>
      <c r="O10" s="20"/>
    </row>
    <row r="11" spans="1:4096 4098:11264 11266:16365" ht="18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3"/>
      <c r="O11" s="18"/>
    </row>
    <row r="12" spans="1:4096 4098:11264 11266:16365" ht="18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3"/>
      <c r="O12" s="20"/>
    </row>
    <row r="13" spans="1:4096 4098:11264 11266:16365" ht="18" customHeight="1">
      <c r="A13" s="20"/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3"/>
      <c r="O13" s="18"/>
    </row>
    <row r="14" spans="1:4096 4098:11264 11266:16365" ht="18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3"/>
      <c r="O14" s="20"/>
    </row>
    <row r="15" spans="1:4096 4098:11264 11266:16365" ht="18" customHeight="1">
      <c r="A15" s="20"/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3"/>
      <c r="O15" s="18"/>
    </row>
    <row r="16" spans="1:4096 4098:11264 11266:16365" ht="18" customHeight="1">
      <c r="A16" s="20"/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3"/>
      <c r="O16" s="20"/>
    </row>
    <row r="17" spans="1:15" ht="18" customHeight="1">
      <c r="A17" s="20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3"/>
      <c r="O17" s="18"/>
    </row>
    <row r="18" spans="1:15" ht="18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3"/>
      <c r="O18" s="20"/>
    </row>
    <row r="19" spans="1:15" ht="18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3"/>
      <c r="O19" s="18"/>
    </row>
    <row r="20" spans="1:15" ht="18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3"/>
      <c r="O20" s="20"/>
    </row>
    <row r="21" spans="1:15" ht="18" customHeight="1">
      <c r="A21" s="20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3"/>
      <c r="O21" s="18"/>
    </row>
    <row r="22" spans="1:15" ht="18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3"/>
      <c r="O22" s="20"/>
    </row>
    <row r="23" spans="1:15" ht="18" customHeight="1">
      <c r="A23" s="20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3"/>
      <c r="O23" s="18"/>
    </row>
    <row r="24" spans="1:15" ht="18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3"/>
      <c r="O24" s="20"/>
    </row>
    <row r="25" spans="1:15" ht="18" customHeight="1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3"/>
      <c r="O25" s="18"/>
    </row>
    <row r="26" spans="1:15" ht="18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3"/>
      <c r="O26" s="20"/>
    </row>
    <row r="27" spans="1:15" ht="18" customHeight="1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3"/>
      <c r="O27" s="18"/>
    </row>
    <row r="28" spans="1:15" ht="18" customHeight="1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3"/>
      <c r="O28" s="20"/>
    </row>
    <row r="29" spans="1:15" ht="18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3"/>
      <c r="O29" s="18"/>
    </row>
    <row r="30" spans="1:15" ht="18" customHeight="1">
      <c r="A30" s="20"/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3"/>
      <c r="O30" s="20"/>
    </row>
    <row r="31" spans="1:15" ht="18" customHeight="1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3"/>
      <c r="O31" s="18"/>
    </row>
    <row r="32" spans="1:15" ht="18" customHeight="1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3"/>
      <c r="O32" s="20"/>
    </row>
    <row r="33" spans="1:15" ht="18" customHeight="1">
      <c r="A33" s="20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3"/>
      <c r="O33" s="18"/>
    </row>
    <row r="34" spans="1:15" ht="18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3"/>
      <c r="O34" s="20"/>
    </row>
    <row r="35" spans="1:15" ht="18" customHeight="1">
      <c r="A35" s="20"/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3"/>
      <c r="O35" s="18"/>
    </row>
    <row r="36" spans="1:15" ht="18" customHeight="1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3"/>
      <c r="O36" s="20"/>
    </row>
    <row r="37" spans="1:15" ht="18" customHeight="1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3"/>
      <c r="O37" s="18"/>
    </row>
    <row r="38" spans="1:15" ht="18" customHeight="1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3"/>
      <c r="O38" s="20"/>
    </row>
    <row r="39" spans="1:15" ht="18" customHeight="1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3"/>
      <c r="O39" s="18"/>
    </row>
    <row r="40" spans="1:15" ht="18" customHeight="1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3"/>
      <c r="O40" s="20"/>
    </row>
    <row r="41" spans="1:15" ht="18" customHeight="1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3"/>
      <c r="O41" s="18"/>
    </row>
    <row r="42" spans="1:15" ht="18" customHeight="1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3"/>
      <c r="O42" s="20"/>
    </row>
    <row r="43" spans="1:15" ht="18" customHeight="1">
      <c r="A43" s="20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3"/>
      <c r="O43" s="18"/>
    </row>
    <row r="44" spans="1:15" ht="18" customHeight="1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3"/>
      <c r="O44" s="20"/>
    </row>
    <row r="45" spans="1:15" ht="18" customHeight="1">
      <c r="A45" s="20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3"/>
      <c r="O45" s="18"/>
    </row>
    <row r="46" spans="1:15" ht="18" customHeight="1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3"/>
      <c r="O46" s="20"/>
    </row>
    <row r="47" spans="1:15" ht="18" customHeight="1">
      <c r="A47" s="20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3"/>
      <c r="O47" s="18"/>
    </row>
    <row r="48" spans="1:15" ht="18" customHeight="1">
      <c r="A48" s="20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3"/>
      <c r="O48" s="20"/>
    </row>
    <row r="49" spans="1:15" ht="18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3"/>
      <c r="O49" s="18"/>
    </row>
    <row r="50" spans="1:15" ht="18" customHeight="1">
      <c r="A50" s="20"/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3"/>
      <c r="O50" s="20"/>
    </row>
    <row r="51" spans="1:15" ht="18" customHeight="1">
      <c r="A51" s="20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3"/>
      <c r="O51" s="18"/>
    </row>
    <row r="52" spans="1:15" ht="18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3"/>
      <c r="O52" s="20"/>
    </row>
    <row r="53" spans="1:15" ht="18" customHeight="1">
      <c r="A53" s="20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3"/>
      <c r="O53" s="18"/>
    </row>
    <row r="54" spans="1:15" ht="18" customHeight="1">
      <c r="A54" s="20"/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3"/>
      <c r="O54" s="20"/>
    </row>
    <row r="55" spans="1:15" ht="18" customHeight="1">
      <c r="A55" s="20"/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3"/>
      <c r="O55" s="18"/>
    </row>
    <row r="56" spans="1:15" ht="18" customHeight="1">
      <c r="A56" s="20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3"/>
      <c r="O56" s="20"/>
    </row>
    <row r="57" spans="1:15" ht="18" customHeight="1">
      <c r="A57" s="20"/>
      <c r="B57" s="2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3"/>
      <c r="O57" s="18"/>
    </row>
    <row r="58" spans="1:15" ht="18" customHeight="1">
      <c r="A58" s="20"/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3"/>
      <c r="O58" s="20"/>
    </row>
    <row r="59" spans="1:15" ht="18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3"/>
      <c r="O59" s="18"/>
    </row>
    <row r="60" spans="1:15" ht="18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3"/>
      <c r="O60" s="20"/>
    </row>
    <row r="61" spans="1:15" ht="18" customHeight="1">
      <c r="A61" s="20"/>
      <c r="B61" s="2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3"/>
      <c r="O61" s="18"/>
    </row>
    <row r="62" spans="1:15" ht="18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3"/>
      <c r="O62" s="20"/>
    </row>
    <row r="63" spans="1:15" ht="18" customHeight="1">
      <c r="A63" s="20"/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3"/>
      <c r="O63" s="18"/>
    </row>
    <row r="64" spans="1:15" ht="18" customHeight="1">
      <c r="A64" s="20"/>
      <c r="B64" s="2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3"/>
      <c r="O64" s="20"/>
    </row>
    <row r="65" spans="1:15" ht="18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3"/>
      <c r="O65" s="18"/>
    </row>
    <row r="66" spans="1:15" ht="18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3"/>
      <c r="O66" s="20"/>
    </row>
    <row r="67" spans="1:15" ht="18" customHeight="1">
      <c r="A67" s="20"/>
      <c r="B67" s="21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3"/>
      <c r="O67" s="18"/>
    </row>
    <row r="68" spans="1:15" ht="18" customHeight="1">
      <c r="A68" s="20"/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3"/>
      <c r="O68" s="20"/>
    </row>
    <row r="69" spans="1:15" ht="18" customHeight="1">
      <c r="A69" s="20"/>
      <c r="B69" s="21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3"/>
      <c r="O69" s="18"/>
    </row>
    <row r="70" spans="1:15" ht="18" customHeight="1">
      <c r="A70" s="20"/>
      <c r="B70" s="2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3"/>
      <c r="O70" s="20"/>
    </row>
    <row r="71" spans="1:15" ht="18" customHeight="1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3"/>
    </row>
    <row r="72" spans="1:15" ht="18" customHeight="1">
      <c r="A72" s="20"/>
      <c r="B72" s="2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3"/>
    </row>
    <row r="73" spans="1:15" ht="18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3"/>
    </row>
    <row r="74" spans="1:15" ht="18" customHeight="1">
      <c r="A74" s="20"/>
      <c r="B74" s="2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3"/>
    </row>
    <row r="75" spans="1:15" ht="18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3"/>
    </row>
    <row r="76" spans="1:15" ht="18" customHeight="1">
      <c r="A76" s="20"/>
      <c r="B76" s="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3"/>
    </row>
    <row r="77" spans="1:15" ht="18" customHeight="1">
      <c r="A77" s="20"/>
      <c r="B77" s="2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3"/>
    </row>
    <row r="78" spans="1:15" ht="18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3"/>
    </row>
    <row r="79" spans="1:15" ht="18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3"/>
    </row>
    <row r="80" spans="1:15" ht="18" customHeight="1">
      <c r="A80" s="20"/>
      <c r="B80" s="2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3"/>
    </row>
    <row r="81" spans="1:14" ht="18" customHeight="1">
      <c r="A81" s="20"/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3"/>
    </row>
    <row r="82" spans="1:14" ht="18" customHeight="1">
      <c r="A82" s="20"/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3"/>
    </row>
    <row r="83" spans="1:14" ht="18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3"/>
    </row>
    <row r="84" spans="1:14" ht="18" customHeight="1">
      <c r="A84" s="20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3"/>
    </row>
    <row r="85" spans="1:14" ht="18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3"/>
    </row>
    <row r="86" spans="1:14" ht="18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3"/>
    </row>
    <row r="87" spans="1:14" ht="18" customHeight="1">
      <c r="A87" s="20"/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3"/>
    </row>
    <row r="88" spans="1:14" ht="18" customHeight="1">
      <c r="A88" s="20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3"/>
    </row>
    <row r="89" spans="1:14" ht="18" customHeight="1">
      <c r="A89" s="20"/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3"/>
    </row>
  </sheetData>
  <autoFilter ref="A1:O89">
    <extLst/>
  </autoFilter>
  <sortState ref="A3:N5">
    <sortCondition ref="M3"/>
  </sortState>
  <mergeCells count="1">
    <mergeCell ref="A1:N1"/>
  </mergeCells>
  <phoneticPr fontId="7" type="noConversion"/>
  <conditionalFormatting sqref="B9:B89">
    <cfRule type="duplicateValues" dxfId="3" priority="2"/>
  </conditionalFormatting>
  <conditionalFormatting sqref="B2 B9:B1048576">
    <cfRule type="duplicateValues" dxfId="2" priority="1"/>
  </conditionalFormatting>
  <pageMargins left="0.7" right="0.7" top="0.75" bottom="0.75" header="0.3" footer="0.3"/>
  <pageSetup paperSize="9" scale="6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opLeftCell="A4" workbookViewId="0">
      <selection activeCell="E9" sqref="E9"/>
    </sheetView>
  </sheetViews>
  <sheetFormatPr defaultColWidth="9" defaultRowHeight="13.5"/>
  <cols>
    <col min="1" max="1" width="5.375" style="2" customWidth="1"/>
    <col min="2" max="2" width="11" style="2" customWidth="1"/>
    <col min="3" max="3" width="8.25" style="2" customWidth="1"/>
    <col min="4" max="4" width="19.625" style="2" customWidth="1"/>
    <col min="5" max="5" width="16.875" style="2" customWidth="1"/>
    <col min="6" max="6" width="21.375" customWidth="1"/>
    <col min="7" max="7" width="9" style="2" customWidth="1"/>
    <col min="8" max="8" width="19" style="2" customWidth="1"/>
    <col min="9" max="10" width="9" style="2" customWidth="1"/>
    <col min="11" max="11" width="18.25" style="2" customWidth="1"/>
    <col min="12" max="13" width="9" style="2" customWidth="1"/>
    <col min="14" max="15" width="20.125" style="2" customWidth="1"/>
    <col min="16" max="16" width="9.5" style="2" customWidth="1"/>
    <col min="17" max="17" width="20.125" style="2" customWidth="1"/>
    <col min="18" max="18" width="9" style="2" customWidth="1"/>
    <col min="19" max="19" width="7.625" style="2" customWidth="1"/>
    <col min="20" max="20" width="14.75" style="2" customWidth="1"/>
    <col min="21" max="16384" width="9" style="2"/>
  </cols>
  <sheetData>
    <row r="1" spans="1:20" ht="39.950000000000003" customHeight="1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35.1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26</v>
      </c>
      <c r="F2" s="10" t="s">
        <v>5</v>
      </c>
      <c r="G2" s="10" t="s">
        <v>27</v>
      </c>
      <c r="H2" s="10" t="s">
        <v>28</v>
      </c>
      <c r="I2" s="10" t="s">
        <v>29</v>
      </c>
      <c r="J2" s="10" t="s">
        <v>27</v>
      </c>
      <c r="K2" s="10" t="s">
        <v>30</v>
      </c>
      <c r="L2" s="10" t="s">
        <v>31</v>
      </c>
      <c r="M2" s="10" t="s">
        <v>27</v>
      </c>
      <c r="N2" s="10" t="s">
        <v>32</v>
      </c>
      <c r="O2" s="3" t="s">
        <v>10</v>
      </c>
      <c r="P2" s="10" t="s">
        <v>27</v>
      </c>
      <c r="Q2" s="3" t="s">
        <v>11</v>
      </c>
      <c r="R2" s="10" t="s">
        <v>33</v>
      </c>
      <c r="S2" s="10" t="s">
        <v>13</v>
      </c>
      <c r="T2" s="10" t="s">
        <v>14</v>
      </c>
    </row>
    <row r="3" spans="1:20" s="1" customFormat="1" ht="39.950000000000003" customHeight="1">
      <c r="A3" s="11">
        <v>1</v>
      </c>
      <c r="B3" s="12" t="s">
        <v>34</v>
      </c>
      <c r="C3" s="11" t="s">
        <v>23</v>
      </c>
      <c r="D3" s="11" t="s">
        <v>35</v>
      </c>
      <c r="E3" s="12" t="s">
        <v>36</v>
      </c>
      <c r="F3" s="12" t="s">
        <v>37</v>
      </c>
      <c r="G3" s="12">
        <v>99</v>
      </c>
      <c r="H3" s="11">
        <f t="shared" ref="H3:H17" si="0">G3*0.6</f>
        <v>59.4</v>
      </c>
      <c r="I3" s="11">
        <v>82</v>
      </c>
      <c r="J3" s="11">
        <v>100</v>
      </c>
      <c r="K3" s="12">
        <f t="shared" ref="K3:K17" si="1">J3*0.1</f>
        <v>10</v>
      </c>
      <c r="L3" s="12">
        <v>44</v>
      </c>
      <c r="M3" s="12">
        <v>91</v>
      </c>
      <c r="N3" s="11">
        <f t="shared" ref="N3:N17" si="2">M3*0.1</f>
        <v>9.1</v>
      </c>
      <c r="O3" s="11">
        <v>87.9</v>
      </c>
      <c r="P3" s="11">
        <v>99</v>
      </c>
      <c r="Q3" s="11">
        <v>19.8</v>
      </c>
      <c r="R3" s="11">
        <f t="shared" ref="R3:R17" si="3">SUM(H3+K3+N3+Q3)</f>
        <v>98.3</v>
      </c>
      <c r="S3" s="11">
        <f>RANK(R3,R:R)</f>
        <v>1</v>
      </c>
      <c r="T3" s="12" t="s">
        <v>19</v>
      </c>
    </row>
    <row r="4" spans="1:20" s="1" customFormat="1" ht="39.950000000000003" customHeight="1">
      <c r="A4" s="11">
        <v>2</v>
      </c>
      <c r="B4" s="12" t="s">
        <v>38</v>
      </c>
      <c r="C4" s="11" t="s">
        <v>23</v>
      </c>
      <c r="D4" s="11" t="s">
        <v>35</v>
      </c>
      <c r="E4" s="11" t="s">
        <v>39</v>
      </c>
      <c r="F4" s="12" t="s">
        <v>40</v>
      </c>
      <c r="G4" s="11">
        <v>100</v>
      </c>
      <c r="H4" s="11">
        <f t="shared" si="0"/>
        <v>60</v>
      </c>
      <c r="I4" s="11">
        <v>40</v>
      </c>
      <c r="J4" s="11">
        <v>90</v>
      </c>
      <c r="K4" s="12">
        <f t="shared" si="1"/>
        <v>9</v>
      </c>
      <c r="L4" s="12">
        <v>50</v>
      </c>
      <c r="M4" s="12">
        <v>94</v>
      </c>
      <c r="N4" s="11">
        <f t="shared" si="2"/>
        <v>9.4</v>
      </c>
      <c r="O4" s="11">
        <v>85.5</v>
      </c>
      <c r="P4" s="11">
        <v>93</v>
      </c>
      <c r="Q4" s="11">
        <v>18.600000000000001</v>
      </c>
      <c r="R4" s="11">
        <f t="shared" si="3"/>
        <v>97</v>
      </c>
      <c r="S4" s="11">
        <f>RANK(R4,R:R)</f>
        <v>2</v>
      </c>
      <c r="T4" s="12" t="s">
        <v>19</v>
      </c>
    </row>
    <row r="5" spans="1:20" s="1" customFormat="1" ht="39.950000000000003" customHeight="1">
      <c r="A5" s="11">
        <v>3</v>
      </c>
      <c r="B5" s="12" t="s">
        <v>41</v>
      </c>
      <c r="C5" s="11" t="s">
        <v>23</v>
      </c>
      <c r="D5" s="11" t="s">
        <v>35</v>
      </c>
      <c r="E5" s="12" t="s">
        <v>42</v>
      </c>
      <c r="F5" s="12" t="s">
        <v>43</v>
      </c>
      <c r="G5" s="12">
        <v>95</v>
      </c>
      <c r="H5" s="11">
        <f t="shared" si="0"/>
        <v>57</v>
      </c>
      <c r="I5" s="11">
        <v>43</v>
      </c>
      <c r="J5" s="11">
        <v>91</v>
      </c>
      <c r="K5" s="12">
        <f t="shared" si="1"/>
        <v>9.1</v>
      </c>
      <c r="L5" s="11">
        <v>64</v>
      </c>
      <c r="M5" s="11">
        <v>100</v>
      </c>
      <c r="N5" s="11">
        <f t="shared" si="2"/>
        <v>10</v>
      </c>
      <c r="O5" s="11">
        <v>88.1</v>
      </c>
      <c r="P5" s="11">
        <v>100</v>
      </c>
      <c r="Q5" s="11">
        <v>20</v>
      </c>
      <c r="R5" s="11">
        <f t="shared" si="3"/>
        <v>96.1</v>
      </c>
      <c r="S5" s="11">
        <f>RANK(R5,R:R)</f>
        <v>3</v>
      </c>
      <c r="T5" s="12" t="s">
        <v>19</v>
      </c>
    </row>
    <row r="6" spans="1:20" s="1" customFormat="1" ht="39.950000000000003" customHeight="1">
      <c r="A6" s="11">
        <v>4</v>
      </c>
      <c r="B6" s="12" t="s">
        <v>44</v>
      </c>
      <c r="C6" s="11" t="s">
        <v>23</v>
      </c>
      <c r="D6" s="11" t="s">
        <v>35</v>
      </c>
      <c r="E6" s="12" t="s">
        <v>45</v>
      </c>
      <c r="F6" s="12" t="s">
        <v>46</v>
      </c>
      <c r="G6" s="12">
        <v>98</v>
      </c>
      <c r="H6" s="11">
        <f t="shared" si="0"/>
        <v>58.8</v>
      </c>
      <c r="I6" s="11">
        <v>37</v>
      </c>
      <c r="J6" s="11">
        <v>89</v>
      </c>
      <c r="K6" s="12">
        <f t="shared" si="1"/>
        <v>8.9</v>
      </c>
      <c r="L6" s="12">
        <v>47</v>
      </c>
      <c r="M6" s="12">
        <v>92</v>
      </c>
      <c r="N6" s="11">
        <f t="shared" si="2"/>
        <v>9.1999999999999993</v>
      </c>
      <c r="O6" s="11">
        <v>86.7</v>
      </c>
      <c r="P6" s="11">
        <v>95</v>
      </c>
      <c r="Q6" s="11">
        <v>19</v>
      </c>
      <c r="R6" s="11">
        <f t="shared" si="3"/>
        <v>95.9</v>
      </c>
      <c r="S6" s="11">
        <f>RANK(R6,R:R)</f>
        <v>4</v>
      </c>
      <c r="T6" s="12" t="s">
        <v>19</v>
      </c>
    </row>
    <row r="7" spans="1:20" s="8" customFormat="1" ht="39.950000000000003" customHeight="1">
      <c r="A7" s="13">
        <v>5</v>
      </c>
      <c r="B7" s="13" t="s">
        <v>47</v>
      </c>
      <c r="C7" s="13" t="s">
        <v>23</v>
      </c>
      <c r="D7" s="13" t="s">
        <v>35</v>
      </c>
      <c r="E7" s="13" t="s">
        <v>48</v>
      </c>
      <c r="F7" s="13" t="s">
        <v>49</v>
      </c>
      <c r="G7" s="13">
        <v>97</v>
      </c>
      <c r="H7" s="13">
        <f t="shared" si="0"/>
        <v>58.2</v>
      </c>
      <c r="I7" s="13">
        <v>36</v>
      </c>
      <c r="J7" s="13">
        <v>88</v>
      </c>
      <c r="K7" s="13">
        <f t="shared" si="1"/>
        <v>8.8000000000000007</v>
      </c>
      <c r="L7" s="13">
        <v>50</v>
      </c>
      <c r="M7" s="13">
        <v>94</v>
      </c>
      <c r="N7" s="13">
        <f t="shared" si="2"/>
        <v>9.4</v>
      </c>
      <c r="O7" s="13">
        <v>86.5</v>
      </c>
      <c r="P7" s="13">
        <v>94</v>
      </c>
      <c r="Q7" s="13">
        <v>18.8</v>
      </c>
      <c r="R7" s="13">
        <f t="shared" si="3"/>
        <v>95.2</v>
      </c>
      <c r="S7" s="13">
        <f>RANK(R7,R:R)</f>
        <v>5</v>
      </c>
      <c r="T7" s="12" t="s">
        <v>19</v>
      </c>
    </row>
    <row r="8" spans="1:20" s="9" customFormat="1" ht="39.950000000000003" customHeight="1">
      <c r="A8" s="14">
        <v>6</v>
      </c>
      <c r="B8" s="14" t="s">
        <v>50</v>
      </c>
      <c r="C8" s="14" t="s">
        <v>23</v>
      </c>
      <c r="D8" s="14" t="s">
        <v>35</v>
      </c>
      <c r="E8" s="14" t="s">
        <v>51</v>
      </c>
      <c r="F8" s="14" t="s">
        <v>52</v>
      </c>
      <c r="G8" s="14">
        <v>96</v>
      </c>
      <c r="H8" s="14">
        <f t="shared" si="0"/>
        <v>57.6</v>
      </c>
      <c r="I8" s="14">
        <v>36</v>
      </c>
      <c r="J8" s="14">
        <v>88</v>
      </c>
      <c r="K8" s="14">
        <f t="shared" si="1"/>
        <v>8.8000000000000007</v>
      </c>
      <c r="L8" s="14">
        <v>53</v>
      </c>
      <c r="M8" s="14">
        <v>96</v>
      </c>
      <c r="N8" s="14">
        <f t="shared" si="2"/>
        <v>9.6</v>
      </c>
      <c r="O8" s="14">
        <v>87.3</v>
      </c>
      <c r="P8" s="14">
        <v>96</v>
      </c>
      <c r="Q8" s="14">
        <v>19.2</v>
      </c>
      <c r="R8" s="14">
        <f t="shared" si="3"/>
        <v>95.2</v>
      </c>
      <c r="S8" s="14">
        <v>6</v>
      </c>
      <c r="T8" s="14"/>
    </row>
    <row r="9" spans="1:20" ht="39.950000000000003" customHeight="1">
      <c r="A9" s="15">
        <v>7</v>
      </c>
      <c r="B9" s="16" t="s">
        <v>53</v>
      </c>
      <c r="C9" s="15" t="s">
        <v>23</v>
      </c>
      <c r="D9" s="15" t="s">
        <v>35</v>
      </c>
      <c r="E9" s="16" t="s">
        <v>54</v>
      </c>
      <c r="F9" s="16" t="s">
        <v>55</v>
      </c>
      <c r="G9" s="16">
        <v>91</v>
      </c>
      <c r="H9" s="15">
        <f t="shared" si="0"/>
        <v>54.6</v>
      </c>
      <c r="I9" s="15">
        <v>60</v>
      </c>
      <c r="J9" s="15">
        <v>98</v>
      </c>
      <c r="K9" s="16">
        <f t="shared" si="1"/>
        <v>9.8000000000000007</v>
      </c>
      <c r="L9" s="15">
        <v>61</v>
      </c>
      <c r="M9" s="15">
        <v>99</v>
      </c>
      <c r="N9" s="15">
        <f t="shared" si="2"/>
        <v>9.9</v>
      </c>
      <c r="O9" s="15">
        <v>87.5</v>
      </c>
      <c r="P9" s="15">
        <v>97</v>
      </c>
      <c r="Q9" s="15">
        <v>19.399999999999999</v>
      </c>
      <c r="R9" s="15">
        <f t="shared" si="3"/>
        <v>93.7</v>
      </c>
      <c r="S9" s="14">
        <v>7</v>
      </c>
      <c r="T9" s="16"/>
    </row>
    <row r="10" spans="1:20" ht="39.950000000000003" customHeight="1">
      <c r="A10" s="15">
        <v>8</v>
      </c>
      <c r="B10" s="16" t="s">
        <v>56</v>
      </c>
      <c r="C10" s="15" t="s">
        <v>23</v>
      </c>
      <c r="D10" s="15" t="s">
        <v>35</v>
      </c>
      <c r="E10" s="16" t="s">
        <v>57</v>
      </c>
      <c r="F10" s="16" t="s">
        <v>58</v>
      </c>
      <c r="G10" s="16">
        <v>92</v>
      </c>
      <c r="H10" s="15">
        <f t="shared" si="0"/>
        <v>55.2</v>
      </c>
      <c r="I10" s="15">
        <v>61</v>
      </c>
      <c r="J10" s="15">
        <v>99</v>
      </c>
      <c r="K10" s="16">
        <f t="shared" si="1"/>
        <v>9.9</v>
      </c>
      <c r="L10" s="16">
        <v>42</v>
      </c>
      <c r="M10" s="16">
        <v>89</v>
      </c>
      <c r="N10" s="15">
        <f t="shared" si="2"/>
        <v>8.9</v>
      </c>
      <c r="O10" s="15">
        <v>87.8</v>
      </c>
      <c r="P10" s="15">
        <v>98</v>
      </c>
      <c r="Q10" s="15">
        <v>19.600000000000001</v>
      </c>
      <c r="R10" s="15">
        <f t="shared" si="3"/>
        <v>93.6</v>
      </c>
      <c r="S10" s="14">
        <v>8</v>
      </c>
      <c r="T10" s="16"/>
    </row>
    <row r="11" spans="1:20" ht="39.950000000000003" customHeight="1">
      <c r="A11" s="15">
        <v>9</v>
      </c>
      <c r="B11" s="16" t="s">
        <v>59</v>
      </c>
      <c r="C11" s="15" t="s">
        <v>23</v>
      </c>
      <c r="D11" s="15" t="s">
        <v>35</v>
      </c>
      <c r="E11" s="16" t="s">
        <v>60</v>
      </c>
      <c r="F11" s="16" t="s">
        <v>61</v>
      </c>
      <c r="G11" s="16">
        <v>93</v>
      </c>
      <c r="H11" s="15">
        <f t="shared" si="0"/>
        <v>55.8</v>
      </c>
      <c r="I11" s="15">
        <v>46</v>
      </c>
      <c r="J11" s="15">
        <v>94</v>
      </c>
      <c r="K11" s="16">
        <f t="shared" si="1"/>
        <v>9.4</v>
      </c>
      <c r="L11" s="16">
        <v>55</v>
      </c>
      <c r="M11" s="16">
        <v>97</v>
      </c>
      <c r="N11" s="15">
        <f t="shared" si="2"/>
        <v>9.6999999999999993</v>
      </c>
      <c r="O11" s="15">
        <v>85.1</v>
      </c>
      <c r="P11" s="15">
        <v>90</v>
      </c>
      <c r="Q11" s="15">
        <v>18</v>
      </c>
      <c r="R11" s="15">
        <f t="shared" si="3"/>
        <v>92.9</v>
      </c>
      <c r="S11" s="14">
        <v>9</v>
      </c>
      <c r="T11" s="16"/>
    </row>
    <row r="12" spans="1:20" ht="39.950000000000003" customHeight="1">
      <c r="A12" s="15">
        <v>10</v>
      </c>
      <c r="B12" s="16" t="s">
        <v>62</v>
      </c>
      <c r="C12" s="15" t="s">
        <v>23</v>
      </c>
      <c r="D12" s="15" t="s">
        <v>35</v>
      </c>
      <c r="E12" s="16" t="s">
        <v>63</v>
      </c>
      <c r="F12" s="16" t="s">
        <v>64</v>
      </c>
      <c r="G12" s="16">
        <v>94</v>
      </c>
      <c r="H12" s="15">
        <f t="shared" si="0"/>
        <v>56.4</v>
      </c>
      <c r="I12" s="15">
        <v>44</v>
      </c>
      <c r="J12" s="15">
        <v>92</v>
      </c>
      <c r="K12" s="16">
        <f t="shared" si="1"/>
        <v>9.1999999999999993</v>
      </c>
      <c r="L12" s="16">
        <v>39</v>
      </c>
      <c r="M12" s="16">
        <v>87</v>
      </c>
      <c r="N12" s="15">
        <f t="shared" si="2"/>
        <v>8.6999999999999993</v>
      </c>
      <c r="O12" s="15">
        <v>85.2</v>
      </c>
      <c r="P12" s="15">
        <v>91</v>
      </c>
      <c r="Q12" s="15">
        <v>18.2</v>
      </c>
      <c r="R12" s="15">
        <f t="shared" si="3"/>
        <v>92.5</v>
      </c>
      <c r="S12" s="14">
        <v>10</v>
      </c>
      <c r="T12" s="16"/>
    </row>
    <row r="13" spans="1:20" ht="39.950000000000003" customHeight="1">
      <c r="A13" s="15">
        <v>11</v>
      </c>
      <c r="B13" s="16" t="s">
        <v>65</v>
      </c>
      <c r="C13" s="15" t="s">
        <v>23</v>
      </c>
      <c r="D13" s="15" t="s">
        <v>35</v>
      </c>
      <c r="E13" s="16" t="s">
        <v>66</v>
      </c>
      <c r="F13" s="16" t="s">
        <v>67</v>
      </c>
      <c r="G13" s="16">
        <v>90</v>
      </c>
      <c r="H13" s="15">
        <f t="shared" si="0"/>
        <v>54</v>
      </c>
      <c r="I13" s="15">
        <v>53</v>
      </c>
      <c r="J13" s="15">
        <v>96</v>
      </c>
      <c r="K13" s="16">
        <f t="shared" si="1"/>
        <v>9.6</v>
      </c>
      <c r="L13" s="16">
        <v>48</v>
      </c>
      <c r="M13" s="16">
        <v>93</v>
      </c>
      <c r="N13" s="15">
        <f t="shared" si="2"/>
        <v>9.3000000000000007</v>
      </c>
      <c r="O13" s="15">
        <v>85.1</v>
      </c>
      <c r="P13" s="15">
        <v>90</v>
      </c>
      <c r="Q13" s="15">
        <v>18</v>
      </c>
      <c r="R13" s="15">
        <f t="shared" si="3"/>
        <v>90.9</v>
      </c>
      <c r="S13" s="14">
        <v>11</v>
      </c>
      <c r="T13" s="16"/>
    </row>
    <row r="14" spans="1:20" ht="39.950000000000003" customHeight="1">
      <c r="A14" s="15">
        <v>12</v>
      </c>
      <c r="B14" s="16" t="s">
        <v>68</v>
      </c>
      <c r="C14" s="15" t="s">
        <v>23</v>
      </c>
      <c r="D14" s="15" t="s">
        <v>35</v>
      </c>
      <c r="E14" s="16" t="s">
        <v>69</v>
      </c>
      <c r="F14" s="16" t="s">
        <v>70</v>
      </c>
      <c r="G14" s="16">
        <v>88</v>
      </c>
      <c r="H14" s="15">
        <f t="shared" si="0"/>
        <v>52.8</v>
      </c>
      <c r="I14" s="15">
        <v>31</v>
      </c>
      <c r="J14" s="15">
        <v>84</v>
      </c>
      <c r="K14" s="16">
        <f t="shared" si="1"/>
        <v>8.4</v>
      </c>
      <c r="L14" s="16">
        <v>30</v>
      </c>
      <c r="M14" s="16">
        <v>84</v>
      </c>
      <c r="N14" s="15">
        <f t="shared" si="2"/>
        <v>8.4</v>
      </c>
      <c r="O14" s="15">
        <v>88.1</v>
      </c>
      <c r="P14" s="15">
        <v>100</v>
      </c>
      <c r="Q14" s="15">
        <v>20</v>
      </c>
      <c r="R14" s="15">
        <f t="shared" si="3"/>
        <v>89.6</v>
      </c>
      <c r="S14" s="14">
        <v>12</v>
      </c>
      <c r="T14" s="16"/>
    </row>
    <row r="15" spans="1:20" ht="39.950000000000003" customHeight="1">
      <c r="A15" s="15">
        <v>13</v>
      </c>
      <c r="B15" s="16" t="s">
        <v>71</v>
      </c>
      <c r="C15" s="15" t="s">
        <v>23</v>
      </c>
      <c r="D15" s="15" t="s">
        <v>35</v>
      </c>
      <c r="E15" s="16" t="s">
        <v>72</v>
      </c>
      <c r="F15" s="16" t="s">
        <v>73</v>
      </c>
      <c r="G15" s="16">
        <v>89</v>
      </c>
      <c r="H15" s="15">
        <f t="shared" si="0"/>
        <v>53.4</v>
      </c>
      <c r="I15" s="15">
        <v>32</v>
      </c>
      <c r="J15" s="15">
        <v>85</v>
      </c>
      <c r="K15" s="16">
        <f t="shared" si="1"/>
        <v>8.5</v>
      </c>
      <c r="L15" s="16">
        <v>26</v>
      </c>
      <c r="M15" s="16">
        <v>82</v>
      </c>
      <c r="N15" s="15">
        <f t="shared" si="2"/>
        <v>8.1999999999999993</v>
      </c>
      <c r="O15" s="15">
        <v>85.3</v>
      </c>
      <c r="P15" s="15">
        <v>92</v>
      </c>
      <c r="Q15" s="15">
        <v>18.399999999999999</v>
      </c>
      <c r="R15" s="15">
        <f t="shared" si="3"/>
        <v>88.5</v>
      </c>
      <c r="S15" s="14">
        <v>13</v>
      </c>
      <c r="T15" s="16"/>
    </row>
    <row r="16" spans="1:20" ht="39.950000000000003" customHeight="1">
      <c r="A16" s="15">
        <v>14</v>
      </c>
      <c r="B16" s="16" t="s">
        <v>74</v>
      </c>
      <c r="C16" s="15" t="s">
        <v>23</v>
      </c>
      <c r="D16" s="15" t="s">
        <v>35</v>
      </c>
      <c r="E16" s="16" t="s">
        <v>75</v>
      </c>
      <c r="F16" s="16" t="s">
        <v>76</v>
      </c>
      <c r="G16" s="16">
        <v>84</v>
      </c>
      <c r="H16" s="15">
        <f t="shared" si="0"/>
        <v>50.4</v>
      </c>
      <c r="I16" s="15">
        <v>45</v>
      </c>
      <c r="J16" s="15">
        <v>93</v>
      </c>
      <c r="K16" s="16">
        <f t="shared" si="1"/>
        <v>9.3000000000000007</v>
      </c>
      <c r="L16" s="16">
        <v>52</v>
      </c>
      <c r="M16" s="16">
        <v>95</v>
      </c>
      <c r="N16" s="15">
        <f t="shared" si="2"/>
        <v>9.5</v>
      </c>
      <c r="O16" s="15">
        <v>85.5</v>
      </c>
      <c r="P16" s="15">
        <v>93</v>
      </c>
      <c r="Q16" s="15">
        <v>18.600000000000001</v>
      </c>
      <c r="R16" s="15">
        <f t="shared" si="3"/>
        <v>87.8</v>
      </c>
      <c r="S16" s="14">
        <v>14</v>
      </c>
      <c r="T16" s="16"/>
    </row>
    <row r="17" spans="1:20" ht="39.950000000000003" customHeight="1">
      <c r="A17" s="15">
        <v>15</v>
      </c>
      <c r="B17" s="16" t="s">
        <v>77</v>
      </c>
      <c r="C17" s="15" t="s">
        <v>23</v>
      </c>
      <c r="D17" s="15" t="s">
        <v>35</v>
      </c>
      <c r="E17" s="16" t="s">
        <v>78</v>
      </c>
      <c r="F17" s="16" t="s">
        <v>79</v>
      </c>
      <c r="G17" s="16">
        <v>83</v>
      </c>
      <c r="H17" s="15">
        <f t="shared" si="0"/>
        <v>49.8</v>
      </c>
      <c r="I17" s="15">
        <v>59</v>
      </c>
      <c r="J17" s="15">
        <v>97</v>
      </c>
      <c r="K17" s="16">
        <f t="shared" si="1"/>
        <v>9.6999999999999993</v>
      </c>
      <c r="L17" s="16">
        <v>59</v>
      </c>
      <c r="M17" s="16">
        <v>98</v>
      </c>
      <c r="N17" s="15">
        <f t="shared" si="2"/>
        <v>9.8000000000000007</v>
      </c>
      <c r="O17" s="15">
        <v>85.3</v>
      </c>
      <c r="P17" s="15">
        <v>92</v>
      </c>
      <c r="Q17" s="15">
        <v>18.399999999999999</v>
      </c>
      <c r="R17" s="15">
        <f t="shared" si="3"/>
        <v>87.7</v>
      </c>
      <c r="S17" s="14">
        <v>15</v>
      </c>
      <c r="T17" s="16"/>
    </row>
  </sheetData>
  <sortState ref="A3:U17">
    <sortCondition ref="S3"/>
  </sortState>
  <mergeCells count="1">
    <mergeCell ref="A1:T1"/>
  </mergeCells>
  <phoneticPr fontId="7" type="noConversion"/>
  <conditionalFormatting sqref="B3">
    <cfRule type="duplicateValues" dxfId="1" priority="1"/>
  </conditionalFormatting>
  <pageMargins left="0.70069444444444495" right="0.70069444444444495" top="0.75138888888888899" bottom="0.75138888888888899" header="0.29861111111111099" footer="0.29861111111111099"/>
  <pageSetup paperSize="9" scale="5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tabSelected="1" topLeftCell="A7" workbookViewId="0">
      <selection activeCell="I12" sqref="I12"/>
    </sheetView>
  </sheetViews>
  <sheetFormatPr defaultColWidth="9" defaultRowHeight="13.5"/>
  <cols>
    <col min="1" max="1" width="4.875" customWidth="1"/>
    <col min="4" max="4" width="12" customWidth="1"/>
    <col min="5" max="5" width="26.125" customWidth="1"/>
    <col min="6" max="6" width="12" customWidth="1"/>
    <col min="7" max="7" width="18.625" customWidth="1"/>
    <col min="8" max="8" width="12" customWidth="1"/>
    <col min="9" max="11" width="20.125" customWidth="1"/>
    <col min="12" max="13" width="12" customWidth="1"/>
    <col min="14" max="14" width="14.5" customWidth="1"/>
  </cols>
  <sheetData>
    <row r="1" spans="1:14" ht="35.1" customHeight="1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9.950000000000003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s="1" customFormat="1" ht="39.950000000000003" customHeight="1">
      <c r="A3" s="4">
        <v>1</v>
      </c>
      <c r="B3" s="4" t="s">
        <v>81</v>
      </c>
      <c r="C3" s="5" t="s">
        <v>23</v>
      </c>
      <c r="D3" s="5" t="s">
        <v>82</v>
      </c>
      <c r="E3" s="4" t="s">
        <v>83</v>
      </c>
      <c r="F3" s="5">
        <v>73</v>
      </c>
      <c r="G3" s="5">
        <f t="shared" ref="G3:G8" si="0">F3*0.4</f>
        <v>29.2</v>
      </c>
      <c r="H3" s="5">
        <v>90</v>
      </c>
      <c r="I3" s="5">
        <f t="shared" ref="I3:I8" si="1">H3*0.4</f>
        <v>36</v>
      </c>
      <c r="J3" s="5">
        <v>88.5</v>
      </c>
      <c r="K3" s="5">
        <v>17.7</v>
      </c>
      <c r="L3" s="5">
        <f>SUM(G3+I3+K3)</f>
        <v>82.9</v>
      </c>
      <c r="M3" s="5">
        <f>RANK(L3,L:L)</f>
        <v>1</v>
      </c>
      <c r="N3" s="5" t="s">
        <v>19</v>
      </c>
    </row>
    <row r="4" spans="1:14" s="1" customFormat="1" ht="39.950000000000003" customHeight="1">
      <c r="A4" s="4">
        <v>2</v>
      </c>
      <c r="B4" s="4" t="s">
        <v>84</v>
      </c>
      <c r="C4" s="5" t="s">
        <v>23</v>
      </c>
      <c r="D4" s="5" t="s">
        <v>82</v>
      </c>
      <c r="E4" s="4" t="s">
        <v>85</v>
      </c>
      <c r="F4" s="5">
        <v>70.5</v>
      </c>
      <c r="G4" s="5">
        <f t="shared" si="0"/>
        <v>28.2</v>
      </c>
      <c r="H4" s="5">
        <v>90</v>
      </c>
      <c r="I4" s="5">
        <f t="shared" si="1"/>
        <v>36</v>
      </c>
      <c r="J4" s="5">
        <v>85.7</v>
      </c>
      <c r="K4" s="5">
        <v>17.14</v>
      </c>
      <c r="L4" s="5">
        <f>SUM(G4+I4+K4)</f>
        <v>81.34</v>
      </c>
      <c r="M4" s="5">
        <f>RANK(L4,L:L)</f>
        <v>2</v>
      </c>
      <c r="N4" s="5" t="s">
        <v>19</v>
      </c>
    </row>
    <row r="5" spans="1:14" s="2" customFormat="1" ht="39.950000000000003" customHeight="1">
      <c r="A5" s="6">
        <v>3</v>
      </c>
      <c r="B5" s="6" t="s">
        <v>86</v>
      </c>
      <c r="C5" s="7" t="s">
        <v>23</v>
      </c>
      <c r="D5" s="7" t="s">
        <v>82</v>
      </c>
      <c r="E5" s="6" t="s">
        <v>87</v>
      </c>
      <c r="F5" s="7">
        <v>61</v>
      </c>
      <c r="G5" s="7">
        <f t="shared" si="0"/>
        <v>24.4</v>
      </c>
      <c r="H5" s="7">
        <v>90</v>
      </c>
      <c r="I5" s="7">
        <f t="shared" si="1"/>
        <v>36</v>
      </c>
      <c r="J5" s="7">
        <v>86.5</v>
      </c>
      <c r="K5" s="7">
        <v>17.3</v>
      </c>
      <c r="L5" s="7">
        <f>SUM(G5+I5+K5)</f>
        <v>77.7</v>
      </c>
      <c r="M5" s="7">
        <f>RANK(L5,L:L)</f>
        <v>3</v>
      </c>
      <c r="N5" s="7"/>
    </row>
    <row r="6" spans="1:14" s="2" customFormat="1" ht="39.950000000000003" customHeight="1">
      <c r="A6" s="6">
        <v>4</v>
      </c>
      <c r="B6" s="6" t="s">
        <v>88</v>
      </c>
      <c r="C6" s="7" t="s">
        <v>23</v>
      </c>
      <c r="D6" s="7" t="s">
        <v>82</v>
      </c>
      <c r="E6" s="6" t="s">
        <v>89</v>
      </c>
      <c r="F6" s="7">
        <v>57.5</v>
      </c>
      <c r="G6" s="7">
        <f t="shared" si="0"/>
        <v>23</v>
      </c>
      <c r="H6" s="7">
        <v>90</v>
      </c>
      <c r="I6" s="7">
        <f t="shared" si="1"/>
        <v>36</v>
      </c>
      <c r="J6" s="7">
        <v>89.7</v>
      </c>
      <c r="K6" s="7">
        <v>17.940000000000001</v>
      </c>
      <c r="L6" s="7">
        <f>SUM(G6+I6+K6)</f>
        <v>76.94</v>
      </c>
      <c r="M6" s="7">
        <f>RANK(L6,L:L)</f>
        <v>4</v>
      </c>
      <c r="N6" s="7"/>
    </row>
    <row r="7" spans="1:14" s="2" customFormat="1" ht="39.950000000000003" customHeight="1">
      <c r="A7" s="6">
        <v>5</v>
      </c>
      <c r="B7" s="6" t="s">
        <v>90</v>
      </c>
      <c r="C7" s="7" t="s">
        <v>23</v>
      </c>
      <c r="D7" s="7" t="s">
        <v>82</v>
      </c>
      <c r="E7" s="6" t="s">
        <v>91</v>
      </c>
      <c r="F7" s="7">
        <v>58.5</v>
      </c>
      <c r="G7" s="7">
        <f t="shared" si="0"/>
        <v>23.4</v>
      </c>
      <c r="H7" s="7">
        <v>85</v>
      </c>
      <c r="I7" s="7">
        <f t="shared" si="1"/>
        <v>34</v>
      </c>
      <c r="J7" s="7">
        <v>86.9</v>
      </c>
      <c r="K7" s="7">
        <v>17.38</v>
      </c>
      <c r="L7" s="7">
        <f>SUM(G7+I7+K7)</f>
        <v>74.78</v>
      </c>
      <c r="M7" s="7">
        <f>RANK(L7,L:L)</f>
        <v>5</v>
      </c>
      <c r="N7" s="7"/>
    </row>
    <row r="8" spans="1:14" s="2" customFormat="1" ht="39.950000000000003" customHeight="1">
      <c r="A8" s="6">
        <v>6</v>
      </c>
      <c r="B8" s="6" t="s">
        <v>92</v>
      </c>
      <c r="C8" s="7" t="s">
        <v>23</v>
      </c>
      <c r="D8" s="7" t="s">
        <v>82</v>
      </c>
      <c r="E8" s="6" t="s">
        <v>93</v>
      </c>
      <c r="F8" s="7">
        <v>58.5</v>
      </c>
      <c r="G8" s="7">
        <f t="shared" si="0"/>
        <v>23.4</v>
      </c>
      <c r="H8" s="7">
        <v>77.5</v>
      </c>
      <c r="I8" s="7">
        <f t="shared" si="1"/>
        <v>31</v>
      </c>
      <c r="J8" s="7"/>
      <c r="K8" s="7"/>
      <c r="L8" s="7"/>
      <c r="M8" s="7"/>
      <c r="N8" s="7" t="s">
        <v>94</v>
      </c>
    </row>
  </sheetData>
  <sortState ref="A3:W16">
    <sortCondition descending="1" ref="L3"/>
  </sortState>
  <mergeCells count="1">
    <mergeCell ref="A1:N1"/>
  </mergeCells>
  <phoneticPr fontId="7" type="noConversion"/>
  <conditionalFormatting sqref="B2">
    <cfRule type="duplicateValues" dxfId="0" priority="1"/>
  </conditionalFormatting>
  <pageMargins left="0.7" right="0.7" top="0.75" bottom="0.75" header="0.3" footer="0.3"/>
  <pageSetup paperSize="9" scale="6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消防监督执法辅助岗位</vt:lpstr>
      <vt:lpstr>执勤岗位</vt:lpstr>
      <vt:lpstr>通讯员岗位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2022-03-15T02:08:00Z</dcterms:created>
  <dcterms:modified xsi:type="dcterms:W3CDTF">2022-08-30T03:27:12Z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18DEB79E8C474EA696C3061ADAB9CCD4</vt:lpwstr>
  </property>
  <property fmtid="{D5CDD505-2E9C-101B-9397-08002B2CF9AE}" pid="3" name="KSOProductBuildVer">
    <vt:lpwstr>2052-11.1.0.10314</vt:lpwstr>
  </property>
</Properties>
</file>