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10800" tabRatio="906"/>
  </bookViews>
  <sheets>
    <sheet name="成绩排名" sheetId="14" r:id="rId1"/>
  </sheets>
  <definedNames>
    <definedName name="_xlnm.Print_Titles" localSheetId="0">成绩排名!$3:$3</definedName>
  </definedNames>
  <calcPr calcId="144525"/>
</workbook>
</file>

<file path=xl/sharedStrings.xml><?xml version="1.0" encoding="utf-8"?>
<sst xmlns="http://schemas.openxmlformats.org/spreadsheetml/2006/main" count="134" uniqueCount="76">
  <si>
    <t>附件1</t>
  </si>
  <si>
    <t>贵阳市文化和旅游局所属事业单位2022年公开招聘面试成绩及进入体检环节人员名单</t>
  </si>
  <si>
    <t>序号</t>
  </si>
  <si>
    <t>姓名</t>
  </si>
  <si>
    <t>准考证号</t>
  </si>
  <si>
    <t>单位</t>
  </si>
  <si>
    <t>报考岗位及代码</t>
  </si>
  <si>
    <t>笔试成绩</t>
  </si>
  <si>
    <t>笔试成绩（百分制）</t>
  </si>
  <si>
    <t>笔试成绩30%</t>
  </si>
  <si>
    <t>专业测试成绩</t>
  </si>
  <si>
    <t>专业测试成绩40%</t>
  </si>
  <si>
    <t>笔试、专业测试成绩</t>
  </si>
  <si>
    <t>面试成绩</t>
  </si>
  <si>
    <t>面试成绩30%</t>
  </si>
  <si>
    <t>笔试、专业测试、面试成绩</t>
  </si>
  <si>
    <t>综合
排名</t>
  </si>
  <si>
    <t>是否进入体检</t>
  </si>
  <si>
    <t>王瑾</t>
  </si>
  <si>
    <t>1152017901726</t>
  </si>
  <si>
    <t>贵阳市图书馆</t>
  </si>
  <si>
    <r>
      <rPr>
        <sz val="11"/>
        <rFont val="Arial"/>
        <charset val="0"/>
      </rPr>
      <t>01</t>
    </r>
    <r>
      <rPr>
        <sz val="11"/>
        <rFont val="宋体"/>
        <charset val="0"/>
      </rPr>
      <t>专业技术岗位</t>
    </r>
  </si>
  <si>
    <t>是</t>
  </si>
  <si>
    <t>游成龙</t>
  </si>
  <si>
    <t>1152017201629</t>
  </si>
  <si>
    <t>汪啸云</t>
  </si>
  <si>
    <t>1152017203215</t>
  </si>
  <si>
    <t>张榕</t>
  </si>
  <si>
    <t>1152017900113</t>
  </si>
  <si>
    <r>
      <rPr>
        <sz val="11"/>
        <rFont val="Arial"/>
        <charset val="0"/>
      </rPr>
      <t>02</t>
    </r>
    <r>
      <rPr>
        <sz val="11"/>
        <rFont val="宋体"/>
        <charset val="0"/>
      </rPr>
      <t>专业技术岗位</t>
    </r>
  </si>
  <si>
    <t>张水仙</t>
  </si>
  <si>
    <t>1152017901921</t>
  </si>
  <si>
    <t>王玲莉</t>
  </si>
  <si>
    <t>1152017902826</t>
  </si>
  <si>
    <t>王炯</t>
  </si>
  <si>
    <t>1152017900702</t>
  </si>
  <si>
    <t>贵阳市群众艺术馆</t>
  </si>
  <si>
    <r>
      <rPr>
        <sz val="11"/>
        <rFont val="Times New Roman"/>
        <charset val="134"/>
      </rPr>
      <t>01</t>
    </r>
    <r>
      <rPr>
        <sz val="11"/>
        <rFont val="宋体"/>
        <charset val="134"/>
      </rPr>
      <t>专业技术岗位</t>
    </r>
  </si>
  <si>
    <t>王云燕</t>
  </si>
  <si>
    <t>1152017902725</t>
  </si>
  <si>
    <t>张茜</t>
  </si>
  <si>
    <t>1152017901212</t>
  </si>
  <si>
    <t>万艺群</t>
  </si>
  <si>
    <t>1152017901827</t>
  </si>
  <si>
    <t>谢为鉴伊</t>
  </si>
  <si>
    <t>1152017902922</t>
  </si>
  <si>
    <t>贵阳市少年儿童图书馆</t>
  </si>
  <si>
    <t>郑雪娇</t>
  </si>
  <si>
    <t>1152017900104</t>
  </si>
  <si>
    <t>车江春</t>
  </si>
  <si>
    <t>1152017900130</t>
  </si>
  <si>
    <t>杨胜花</t>
  </si>
  <si>
    <t>1152017900807</t>
  </si>
  <si>
    <t>邰家红</t>
  </si>
  <si>
    <t>1152017900216</t>
  </si>
  <si>
    <t>余江华</t>
  </si>
  <si>
    <t>1152017900416</t>
  </si>
  <si>
    <t>杨琼琼</t>
  </si>
  <si>
    <t>1152017900809</t>
  </si>
  <si>
    <t>吴花</t>
  </si>
  <si>
    <t>1152017900901</t>
  </si>
  <si>
    <t>桂月</t>
  </si>
  <si>
    <t>1152017902104</t>
  </si>
  <si>
    <t>缺考</t>
  </si>
  <si>
    <t>笔试成绩60%</t>
  </si>
  <si>
    <t>面试成绩40%</t>
  </si>
  <si>
    <t>笔试、面试成绩</t>
  </si>
  <si>
    <t>郭晴</t>
  </si>
  <si>
    <t>1152017901224</t>
  </si>
  <si>
    <r>
      <rPr>
        <sz val="11"/>
        <rFont val="Arial"/>
        <charset val="0"/>
      </rPr>
      <t>03</t>
    </r>
    <r>
      <rPr>
        <sz val="11"/>
        <rFont val="宋体"/>
        <charset val="0"/>
      </rPr>
      <t>管理岗位</t>
    </r>
  </si>
  <si>
    <t>冯俊</t>
  </si>
  <si>
    <t>1152017901610</t>
  </si>
  <si>
    <t>张何雨潇</t>
  </si>
  <si>
    <t>1152017900911</t>
  </si>
  <si>
    <t>顾有花</t>
  </si>
  <si>
    <t>1152017900914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</si>
</sst>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_ "/>
  </numFmts>
  <fonts count="43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1"/>
      <color rgb="FFFF0000"/>
      <name val="宋体"/>
      <charset val="134"/>
      <scheme val="minor"/>
    </font>
    <font>
      <sz val="15"/>
      <color theme="1"/>
      <name val="黑体"/>
      <charset val="134"/>
    </font>
    <font>
      <sz val="18"/>
      <color theme="1"/>
      <name val="方正小标宋简体"/>
      <charset val="134"/>
    </font>
    <font>
      <b/>
      <sz val="10"/>
      <name val="宋体"/>
      <charset val="134"/>
      <scheme val="minor"/>
    </font>
    <font>
      <b/>
      <sz val="10"/>
      <name val="宋体"/>
      <charset val="134"/>
    </font>
    <font>
      <b/>
      <sz val="10"/>
      <color theme="1"/>
      <name val="宋体"/>
      <charset val="134"/>
    </font>
    <font>
      <b/>
      <sz val="10"/>
      <color rgb="FFFF0000"/>
      <name val="宋体"/>
      <charset val="134"/>
    </font>
    <font>
      <b/>
      <sz val="10"/>
      <name val="Times New Roman"/>
      <charset val="134"/>
    </font>
    <font>
      <sz val="11"/>
      <name val="宋体"/>
      <charset val="0"/>
    </font>
    <font>
      <sz val="11"/>
      <name val="Arial"/>
      <charset val="0"/>
    </font>
    <font>
      <sz val="11"/>
      <color theme="1"/>
      <name val="宋体"/>
      <charset val="134"/>
    </font>
    <font>
      <sz val="11"/>
      <color theme="1"/>
      <name val="Arial"/>
      <charset val="134"/>
    </font>
    <font>
      <sz val="11"/>
      <color rgb="FFFF0000"/>
      <name val="Arial"/>
      <charset val="134"/>
    </font>
    <font>
      <sz val="11"/>
      <color theme="1"/>
      <name val="Times New Roman"/>
      <charset val="134"/>
    </font>
    <font>
      <sz val="11"/>
      <name val="宋体"/>
      <charset val="134"/>
    </font>
    <font>
      <sz val="11"/>
      <name val="Times New Roman"/>
      <charset val="134"/>
    </font>
    <font>
      <b/>
      <sz val="10"/>
      <color theme="1"/>
      <name val="宋体"/>
      <charset val="134"/>
      <scheme val="minor"/>
    </font>
    <font>
      <b/>
      <sz val="11"/>
      <color theme="1"/>
      <name val="Arial"/>
      <charset val="134"/>
    </font>
    <font>
      <b/>
      <sz val="11"/>
      <color theme="1"/>
      <name val="宋体"/>
      <charset val="134"/>
    </font>
    <font>
      <b/>
      <sz val="11"/>
      <color theme="1"/>
      <name val="宋体"/>
      <charset val="134"/>
      <scheme val="minor"/>
    </font>
    <font>
      <b/>
      <sz val="11"/>
      <name val="Arial"/>
      <charset val="134"/>
    </font>
    <font>
      <b/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25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6" applyNumberFormat="0" applyFill="0" applyAlignment="0" applyProtection="0">
      <alignment vertical="center"/>
    </xf>
    <xf numFmtId="0" fontId="35" fillId="0" borderId="6" applyNumberFormat="0" applyFill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36" fillId="11" borderId="8" applyNumberFormat="0" applyAlignment="0" applyProtection="0">
      <alignment vertical="center"/>
    </xf>
    <xf numFmtId="0" fontId="37" fillId="11" borderId="4" applyNumberFormat="0" applyAlignment="0" applyProtection="0">
      <alignment vertical="center"/>
    </xf>
    <xf numFmtId="0" fontId="38" fillId="12" borderId="9" applyNumberFormat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39" fillId="0" borderId="10" applyNumberFormat="0" applyFill="0" applyAlignment="0" applyProtection="0">
      <alignment vertical="center"/>
    </xf>
    <xf numFmtId="0" fontId="40" fillId="0" borderId="11" applyNumberFormat="0" applyFill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42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</cellStyleXfs>
  <cellXfs count="70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 wrapText="1"/>
    </xf>
    <xf numFmtId="176" fontId="13" fillId="0" borderId="2" xfId="0" applyNumberFormat="1" applyFont="1" applyFill="1" applyBorder="1" applyAlignment="1">
      <alignment horizontal="center" vertical="center" wrapText="1"/>
    </xf>
    <xf numFmtId="176" fontId="14" fillId="0" borderId="2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176" fontId="13" fillId="0" borderId="0" xfId="0" applyNumberFormat="1" applyFont="1" applyFill="1" applyBorder="1" applyAlignment="1">
      <alignment horizontal="center" vertical="center" wrapText="1"/>
    </xf>
    <xf numFmtId="176" fontId="14" fillId="0" borderId="0" xfId="0" applyNumberFormat="1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 wrapText="1"/>
    </xf>
    <xf numFmtId="176" fontId="13" fillId="0" borderId="3" xfId="0" applyNumberFormat="1" applyFont="1" applyFill="1" applyBorder="1" applyAlignment="1">
      <alignment horizontal="center" vertical="center" wrapText="1"/>
    </xf>
    <xf numFmtId="176" fontId="14" fillId="0" borderId="3" xfId="0" applyNumberFormat="1" applyFont="1" applyFill="1" applyBorder="1" applyAlignment="1">
      <alignment horizontal="center" vertical="center" wrapText="1"/>
    </xf>
    <xf numFmtId="0" fontId="0" fillId="0" borderId="0" xfId="0" applyBorder="1">
      <alignment vertical="center"/>
    </xf>
    <xf numFmtId="0" fontId="0" fillId="0" borderId="0" xfId="0" applyFont="1" applyBorder="1">
      <alignment vertical="center"/>
    </xf>
    <xf numFmtId="0" fontId="2" fillId="0" borderId="0" xfId="0" applyFont="1" applyBorder="1">
      <alignment vertical="center"/>
    </xf>
    <xf numFmtId="0" fontId="0" fillId="0" borderId="2" xfId="0" applyBorder="1" applyAlignment="1">
      <alignment horizontal="center" vertical="center"/>
    </xf>
    <xf numFmtId="176" fontId="2" fillId="0" borderId="2" xfId="0" applyNumberFormat="1" applyFont="1" applyBorder="1">
      <alignment vertical="center"/>
    </xf>
    <xf numFmtId="0" fontId="18" fillId="0" borderId="2" xfId="0" applyFont="1" applyFill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176" fontId="13" fillId="0" borderId="2" xfId="0" applyNumberFormat="1" applyFont="1" applyFill="1" applyBorder="1" applyAlignment="1">
      <alignment horizontal="center" vertical="center"/>
    </xf>
    <xf numFmtId="176" fontId="19" fillId="0" borderId="2" xfId="0" applyNumberFormat="1" applyFont="1" applyFill="1" applyBorder="1" applyAlignment="1">
      <alignment horizontal="center" vertical="center"/>
    </xf>
    <xf numFmtId="177" fontId="19" fillId="0" borderId="2" xfId="0" applyNumberFormat="1" applyFont="1" applyFill="1" applyBorder="1" applyAlignment="1">
      <alignment horizontal="center" vertical="center"/>
    </xf>
    <xf numFmtId="176" fontId="20" fillId="0" borderId="2" xfId="0" applyNumberFormat="1" applyFont="1" applyBorder="1" applyAlignment="1">
      <alignment horizontal="center" vertical="center"/>
    </xf>
    <xf numFmtId="176" fontId="19" fillId="0" borderId="2" xfId="0" applyNumberFormat="1" applyFont="1" applyFill="1" applyBorder="1" applyAlignment="1">
      <alignment horizontal="center" vertical="center" wrapText="1"/>
    </xf>
    <xf numFmtId="177" fontId="19" fillId="0" borderId="2" xfId="0" applyNumberFormat="1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176" fontId="13" fillId="0" borderId="0" xfId="0" applyNumberFormat="1" applyFont="1" applyFill="1" applyBorder="1" applyAlignment="1">
      <alignment horizontal="center" vertical="center"/>
    </xf>
    <xf numFmtId="176" fontId="19" fillId="0" borderId="0" xfId="0" applyNumberFormat="1" applyFont="1" applyFill="1" applyBorder="1" applyAlignment="1">
      <alignment horizontal="center" vertical="center"/>
    </xf>
    <xf numFmtId="176" fontId="19" fillId="0" borderId="2" xfId="0" applyNumberFormat="1" applyFont="1" applyBorder="1" applyAlignment="1">
      <alignment horizontal="center" vertical="center" wrapText="1"/>
    </xf>
    <xf numFmtId="177" fontId="19" fillId="0" borderId="2" xfId="0" applyNumberFormat="1" applyFont="1" applyBorder="1" applyAlignment="1">
      <alignment horizontal="center" vertical="center" wrapText="1"/>
    </xf>
    <xf numFmtId="176" fontId="13" fillId="0" borderId="0" xfId="0" applyNumberFormat="1" applyFont="1" applyBorder="1" applyAlignment="1">
      <alignment horizontal="center" vertical="center" wrapText="1"/>
    </xf>
    <xf numFmtId="176" fontId="19" fillId="0" borderId="0" xfId="0" applyNumberFormat="1" applyFont="1" applyFill="1" applyBorder="1" applyAlignment="1">
      <alignment horizontal="center" vertical="center" wrapText="1"/>
    </xf>
    <xf numFmtId="177" fontId="19" fillId="0" borderId="0" xfId="0" applyNumberFormat="1" applyFont="1" applyFill="1" applyBorder="1" applyAlignment="1">
      <alignment horizontal="center" vertical="center" wrapText="1"/>
    </xf>
    <xf numFmtId="176" fontId="20" fillId="0" borderId="0" xfId="0" applyNumberFormat="1" applyFont="1" applyBorder="1" applyAlignment="1">
      <alignment horizontal="center" vertical="center"/>
    </xf>
    <xf numFmtId="176" fontId="19" fillId="0" borderId="3" xfId="0" applyNumberFormat="1" applyFont="1" applyBorder="1" applyAlignment="1">
      <alignment horizontal="center" vertical="center" wrapText="1"/>
    </xf>
    <xf numFmtId="176" fontId="19" fillId="0" borderId="3" xfId="0" applyNumberFormat="1" applyFont="1" applyFill="1" applyBorder="1" applyAlignment="1">
      <alignment horizontal="center" vertical="center"/>
    </xf>
    <xf numFmtId="177" fontId="19" fillId="0" borderId="3" xfId="0" applyNumberFormat="1" applyFont="1" applyBorder="1" applyAlignment="1">
      <alignment horizontal="center" vertical="center" wrapText="1"/>
    </xf>
    <xf numFmtId="176" fontId="20" fillId="0" borderId="3" xfId="0" applyNumberFormat="1" applyFont="1" applyBorder="1" applyAlignment="1">
      <alignment horizontal="center" vertical="center"/>
    </xf>
    <xf numFmtId="0" fontId="0" fillId="0" borderId="2" xfId="0" applyFont="1" applyBorder="1">
      <alignment vertical="center"/>
    </xf>
    <xf numFmtId="0" fontId="21" fillId="0" borderId="2" xfId="0" applyFont="1" applyBorder="1" applyAlignment="1">
      <alignment vertical="center" wrapText="1"/>
    </xf>
    <xf numFmtId="0" fontId="21" fillId="0" borderId="2" xfId="0" applyFont="1" applyBorder="1" applyAlignment="1">
      <alignment horizontal="center" vertical="center" wrapText="1"/>
    </xf>
    <xf numFmtId="176" fontId="13" fillId="0" borderId="2" xfId="0" applyNumberFormat="1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19" fillId="0" borderId="2" xfId="0" applyFont="1" applyBorder="1">
      <alignment vertical="center"/>
    </xf>
    <xf numFmtId="0" fontId="23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32"/>
  <sheetViews>
    <sheetView tabSelected="1" topLeftCell="A19" workbookViewId="0">
      <selection activeCell="P28" sqref="P28"/>
    </sheetView>
  </sheetViews>
  <sheetFormatPr defaultColWidth="9" defaultRowHeight="13.5"/>
  <cols>
    <col min="1" max="1" width="4.44166666666667" customWidth="1"/>
    <col min="2" max="2" width="8.4" customWidth="1"/>
    <col min="3" max="3" width="15.5" customWidth="1"/>
    <col min="4" max="4" width="13.5" customWidth="1"/>
    <col min="5" max="5" width="15.5" customWidth="1"/>
    <col min="6" max="6" width="8.725" customWidth="1"/>
    <col min="7" max="7" width="8.425" style="2" customWidth="1"/>
    <col min="8" max="8" width="7.825" style="3" customWidth="1"/>
    <col min="9" max="9" width="7.65833333333333" style="2" customWidth="1"/>
    <col min="10" max="10" width="8.1" style="3" customWidth="1"/>
    <col min="11" max="11" width="7.2" style="2" customWidth="1"/>
    <col min="12" max="15" width="8.1" style="2" customWidth="1"/>
    <col min="16" max="16" width="8.375" style="2" customWidth="1"/>
  </cols>
  <sheetData>
    <row r="1" ht="32" customHeight="1" spans="1:2">
      <c r="A1" s="4" t="s">
        <v>0</v>
      </c>
      <c r="B1" s="4"/>
    </row>
    <row r="2" ht="37.2" customHeight="1" spans="1:16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="1" customFormat="1" ht="45" customHeight="1" spans="1:16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8" t="s">
        <v>8</v>
      </c>
      <c r="H3" s="9" t="s">
        <v>9</v>
      </c>
      <c r="I3" s="8" t="s">
        <v>10</v>
      </c>
      <c r="J3" s="9" t="s">
        <v>11</v>
      </c>
      <c r="K3" s="8" t="s">
        <v>12</v>
      </c>
      <c r="L3" s="8" t="s">
        <v>13</v>
      </c>
      <c r="M3" s="39" t="s">
        <v>14</v>
      </c>
      <c r="N3" s="40" t="s">
        <v>15</v>
      </c>
      <c r="O3" s="40" t="s">
        <v>16</v>
      </c>
      <c r="P3" s="40" t="s">
        <v>17</v>
      </c>
    </row>
    <row r="4" s="1" customFormat="1" ht="35" customHeight="1" spans="1:16">
      <c r="A4" s="10">
        <v>1</v>
      </c>
      <c r="B4" s="11" t="s">
        <v>18</v>
      </c>
      <c r="C4" s="12" t="s">
        <v>19</v>
      </c>
      <c r="D4" s="13" t="s">
        <v>20</v>
      </c>
      <c r="E4" s="12" t="s">
        <v>21</v>
      </c>
      <c r="F4" s="12">
        <v>193.5</v>
      </c>
      <c r="G4" s="14">
        <f>F4/3</f>
        <v>64.5</v>
      </c>
      <c r="H4" s="15">
        <f>G4*0.3</f>
        <v>19.35</v>
      </c>
      <c r="I4" s="41">
        <v>73.33</v>
      </c>
      <c r="J4" s="15">
        <f>I4*0.4</f>
        <v>29.332</v>
      </c>
      <c r="K4" s="14">
        <f>H4+J4</f>
        <v>48.682</v>
      </c>
      <c r="L4" s="42">
        <v>80.6</v>
      </c>
      <c r="M4" s="42">
        <f>L4*0.3</f>
        <v>24.18</v>
      </c>
      <c r="N4" s="42">
        <f>K4+M4</f>
        <v>72.862</v>
      </c>
      <c r="O4" s="43">
        <v>1</v>
      </c>
      <c r="P4" s="44" t="s">
        <v>22</v>
      </c>
    </row>
    <row r="5" s="1" customFormat="1" ht="35" customHeight="1" spans="1:16">
      <c r="A5" s="10">
        <v>2</v>
      </c>
      <c r="B5" s="11" t="s">
        <v>23</v>
      </c>
      <c r="C5" s="12" t="s">
        <v>24</v>
      </c>
      <c r="D5" s="13" t="s">
        <v>20</v>
      </c>
      <c r="E5" s="12" t="s">
        <v>21</v>
      </c>
      <c r="F5" s="12">
        <v>195.5</v>
      </c>
      <c r="G5" s="14">
        <f>F5/3</f>
        <v>65.1666666666667</v>
      </c>
      <c r="H5" s="15">
        <f>G5*0.3</f>
        <v>19.55</v>
      </c>
      <c r="I5" s="41">
        <v>67.94</v>
      </c>
      <c r="J5" s="15">
        <f>I5*0.4</f>
        <v>27.176</v>
      </c>
      <c r="K5" s="14">
        <f>H5+J5</f>
        <v>46.726</v>
      </c>
      <c r="L5" s="45">
        <v>81.8</v>
      </c>
      <c r="M5" s="42">
        <f>L5*0.3</f>
        <v>24.54</v>
      </c>
      <c r="N5" s="42">
        <f>K5+M5</f>
        <v>71.266</v>
      </c>
      <c r="O5" s="46">
        <v>2</v>
      </c>
      <c r="P5" s="44"/>
    </row>
    <row r="6" s="1" customFormat="1" ht="35" customHeight="1" spans="1:16">
      <c r="A6" s="10">
        <v>3</v>
      </c>
      <c r="B6" s="11" t="s">
        <v>25</v>
      </c>
      <c r="C6" s="12" t="s">
        <v>26</v>
      </c>
      <c r="D6" s="13" t="s">
        <v>20</v>
      </c>
      <c r="E6" s="12" t="s">
        <v>21</v>
      </c>
      <c r="F6" s="12">
        <v>207.5</v>
      </c>
      <c r="G6" s="14">
        <f>F6/3</f>
        <v>69.1666666666667</v>
      </c>
      <c r="H6" s="15">
        <f>G6*0.3</f>
        <v>20.75</v>
      </c>
      <c r="I6" s="47">
        <v>67.67</v>
      </c>
      <c r="J6" s="15">
        <f>I6*0.4</f>
        <v>27.068</v>
      </c>
      <c r="K6" s="14">
        <f>H6+J6</f>
        <v>47.818</v>
      </c>
      <c r="L6" s="45">
        <v>74</v>
      </c>
      <c r="M6" s="42">
        <f>L6*0.3</f>
        <v>22.2</v>
      </c>
      <c r="N6" s="42">
        <f>K6+M6</f>
        <v>70.018</v>
      </c>
      <c r="O6" s="46">
        <v>3</v>
      </c>
      <c r="P6" s="44"/>
    </row>
    <row r="7" ht="24" customHeight="1" spans="1:16">
      <c r="A7" s="16"/>
      <c r="B7" s="17"/>
      <c r="C7" s="18"/>
      <c r="D7" s="19"/>
      <c r="E7" s="18"/>
      <c r="F7" s="18"/>
      <c r="G7" s="20"/>
      <c r="H7" s="21"/>
      <c r="I7" s="48"/>
      <c r="J7" s="21"/>
      <c r="K7" s="20"/>
      <c r="L7" s="20"/>
      <c r="M7" s="49"/>
      <c r="N7" s="49"/>
      <c r="O7" s="20"/>
      <c r="P7" s="20"/>
    </row>
    <row r="8" ht="33" customHeight="1" spans="1:16">
      <c r="A8" s="10">
        <v>1</v>
      </c>
      <c r="B8" s="11" t="s">
        <v>27</v>
      </c>
      <c r="C8" s="12" t="s">
        <v>28</v>
      </c>
      <c r="D8" s="13" t="s">
        <v>20</v>
      </c>
      <c r="E8" s="12" t="s">
        <v>29</v>
      </c>
      <c r="F8" s="12">
        <v>176.5</v>
      </c>
      <c r="G8" s="14">
        <f>F8/3</f>
        <v>58.8333333333333</v>
      </c>
      <c r="H8" s="15">
        <f>G8*0.3</f>
        <v>17.65</v>
      </c>
      <c r="I8" s="14">
        <v>70.03</v>
      </c>
      <c r="J8" s="15">
        <f>I8*0.4</f>
        <v>28.012</v>
      </c>
      <c r="K8" s="14">
        <f>H8+J8</f>
        <v>45.662</v>
      </c>
      <c r="L8" s="45">
        <v>80.4</v>
      </c>
      <c r="M8" s="42">
        <f>L8*0.3</f>
        <v>24.12</v>
      </c>
      <c r="N8" s="42">
        <f>K8+M8</f>
        <v>69.782</v>
      </c>
      <c r="O8" s="46">
        <v>1</v>
      </c>
      <c r="P8" s="44" t="s">
        <v>22</v>
      </c>
    </row>
    <row r="9" ht="33" customHeight="1" spans="1:16">
      <c r="A9" s="10">
        <v>2</v>
      </c>
      <c r="B9" s="11" t="s">
        <v>30</v>
      </c>
      <c r="C9" s="12" t="s">
        <v>31</v>
      </c>
      <c r="D9" s="13" t="s">
        <v>20</v>
      </c>
      <c r="E9" s="12" t="s">
        <v>29</v>
      </c>
      <c r="F9" s="12">
        <v>174</v>
      </c>
      <c r="G9" s="14">
        <f>F9/3</f>
        <v>58</v>
      </c>
      <c r="H9" s="15">
        <f>G9*0.3</f>
        <v>17.4</v>
      </c>
      <c r="I9" s="14">
        <v>73.84</v>
      </c>
      <c r="J9" s="15">
        <f>I9*0.4</f>
        <v>29.536</v>
      </c>
      <c r="K9" s="14">
        <f>H9+J9</f>
        <v>46.936</v>
      </c>
      <c r="L9" s="50">
        <v>72.6</v>
      </c>
      <c r="M9" s="42">
        <f>L9*0.3</f>
        <v>21.78</v>
      </c>
      <c r="N9" s="42">
        <f>K9+M9</f>
        <v>68.716</v>
      </c>
      <c r="O9" s="51">
        <v>2</v>
      </c>
      <c r="P9" s="44"/>
    </row>
    <row r="10" ht="33" customHeight="1" spans="1:16">
      <c r="A10" s="10">
        <v>3</v>
      </c>
      <c r="B10" s="11" t="s">
        <v>32</v>
      </c>
      <c r="C10" s="12" t="s">
        <v>33</v>
      </c>
      <c r="D10" s="13" t="s">
        <v>20</v>
      </c>
      <c r="E10" s="12" t="s">
        <v>29</v>
      </c>
      <c r="F10" s="12">
        <v>165.5</v>
      </c>
      <c r="G10" s="14">
        <f>F10/3</f>
        <v>55.1666666666667</v>
      </c>
      <c r="H10" s="15">
        <f>G10*0.3</f>
        <v>16.55</v>
      </c>
      <c r="I10" s="14">
        <v>70.62</v>
      </c>
      <c r="J10" s="15">
        <f>I10*0.4</f>
        <v>28.248</v>
      </c>
      <c r="K10" s="14">
        <f>H10+J10</f>
        <v>44.798</v>
      </c>
      <c r="L10" s="45">
        <v>74.2</v>
      </c>
      <c r="M10" s="42">
        <f>L10*0.3</f>
        <v>22.26</v>
      </c>
      <c r="N10" s="42">
        <f>K10+M10</f>
        <v>67.058</v>
      </c>
      <c r="O10" s="46">
        <v>3</v>
      </c>
      <c r="P10" s="44"/>
    </row>
    <row r="11" ht="25" customHeight="1" spans="1:16">
      <c r="A11" s="16"/>
      <c r="B11" s="17"/>
      <c r="C11" s="18"/>
      <c r="D11" s="19"/>
      <c r="E11" s="18"/>
      <c r="F11" s="18"/>
      <c r="G11" s="20"/>
      <c r="H11" s="21"/>
      <c r="I11" s="20"/>
      <c r="J11" s="21"/>
      <c r="K11" s="20"/>
      <c r="L11" s="52"/>
      <c r="M11" s="49"/>
      <c r="N11" s="49"/>
      <c r="O11" s="52"/>
      <c r="P11" s="52"/>
    </row>
    <row r="12" ht="40" customHeight="1" spans="1:16">
      <c r="A12" s="22">
        <v>1</v>
      </c>
      <c r="B12" s="11" t="s">
        <v>34</v>
      </c>
      <c r="C12" s="12" t="s">
        <v>35</v>
      </c>
      <c r="D12" s="23" t="s">
        <v>36</v>
      </c>
      <c r="E12" s="24" t="s">
        <v>37</v>
      </c>
      <c r="F12" s="12">
        <v>169.5</v>
      </c>
      <c r="G12" s="14">
        <f>F12/3</f>
        <v>56.5</v>
      </c>
      <c r="H12" s="15">
        <f>G12*0.3</f>
        <v>16.95</v>
      </c>
      <c r="I12" s="14">
        <v>74.8</v>
      </c>
      <c r="J12" s="15">
        <f>I12*0.4</f>
        <v>29.92</v>
      </c>
      <c r="K12" s="14">
        <f>H12+J12</f>
        <v>46.87</v>
      </c>
      <c r="L12" s="50">
        <v>78.8</v>
      </c>
      <c r="M12" s="42">
        <f>L12*0.3</f>
        <v>23.64</v>
      </c>
      <c r="N12" s="42">
        <f>K12+M12</f>
        <v>70.51</v>
      </c>
      <c r="O12" s="46">
        <v>1</v>
      </c>
      <c r="P12" s="44" t="s">
        <v>22</v>
      </c>
    </row>
    <row r="13" ht="24" customHeight="1" spans="1:16">
      <c r="A13" s="25"/>
      <c r="B13" s="17"/>
      <c r="C13" s="18"/>
      <c r="D13" s="26"/>
      <c r="E13" s="27"/>
      <c r="F13" s="18"/>
      <c r="G13" s="20"/>
      <c r="H13" s="21"/>
      <c r="I13" s="20"/>
      <c r="J13" s="21"/>
      <c r="K13" s="20"/>
      <c r="L13" s="52"/>
      <c r="M13" s="49"/>
      <c r="N13" s="49"/>
      <c r="O13" s="52"/>
      <c r="P13" s="52"/>
    </row>
    <row r="14" ht="31" customHeight="1" spans="1:16">
      <c r="A14" s="22">
        <v>1</v>
      </c>
      <c r="B14" s="11" t="s">
        <v>38</v>
      </c>
      <c r="C14" s="12" t="s">
        <v>39</v>
      </c>
      <c r="D14" s="23" t="s">
        <v>36</v>
      </c>
      <c r="E14" s="12" t="s">
        <v>29</v>
      </c>
      <c r="F14" s="12">
        <v>200.5</v>
      </c>
      <c r="G14" s="14">
        <f>F14/3</f>
        <v>66.8333333333333</v>
      </c>
      <c r="H14" s="15">
        <f>G14*0.3</f>
        <v>20.05</v>
      </c>
      <c r="I14" s="14">
        <v>79.37</v>
      </c>
      <c r="J14" s="15">
        <f>I14*0.4</f>
        <v>31.748</v>
      </c>
      <c r="K14" s="14">
        <f>H14+J14</f>
        <v>51.798</v>
      </c>
      <c r="L14" s="50">
        <v>81.6</v>
      </c>
      <c r="M14" s="42">
        <f>L14*0.3</f>
        <v>24.48</v>
      </c>
      <c r="N14" s="42">
        <f>K14+M14</f>
        <v>76.278</v>
      </c>
      <c r="O14" s="46">
        <v>1</v>
      </c>
      <c r="P14" s="44" t="s">
        <v>22</v>
      </c>
    </row>
    <row r="15" ht="31" customHeight="1" spans="1:16">
      <c r="A15" s="22">
        <v>2</v>
      </c>
      <c r="B15" s="11" t="s">
        <v>40</v>
      </c>
      <c r="C15" s="12" t="s">
        <v>41</v>
      </c>
      <c r="D15" s="23" t="s">
        <v>36</v>
      </c>
      <c r="E15" s="12" t="s">
        <v>29</v>
      </c>
      <c r="F15" s="12">
        <v>170.5</v>
      </c>
      <c r="G15" s="14">
        <f>F15/3</f>
        <v>56.8333333333333</v>
      </c>
      <c r="H15" s="15">
        <f>G15*0.3</f>
        <v>17.05</v>
      </c>
      <c r="I15" s="14">
        <v>81</v>
      </c>
      <c r="J15" s="15">
        <f>I15*0.4</f>
        <v>32.4</v>
      </c>
      <c r="K15" s="14">
        <f>H15+J15</f>
        <v>49.45</v>
      </c>
      <c r="L15" s="45">
        <v>81.6</v>
      </c>
      <c r="M15" s="42">
        <f>L15*0.3</f>
        <v>24.48</v>
      </c>
      <c r="N15" s="42">
        <f>K15+M15</f>
        <v>73.93</v>
      </c>
      <c r="O15" s="46">
        <v>2</v>
      </c>
      <c r="P15" s="44"/>
    </row>
    <row r="16" ht="31" customHeight="1" spans="1:16">
      <c r="A16" s="22">
        <v>3</v>
      </c>
      <c r="B16" s="11" t="s">
        <v>42</v>
      </c>
      <c r="C16" s="12" t="s">
        <v>43</v>
      </c>
      <c r="D16" s="23" t="s">
        <v>36</v>
      </c>
      <c r="E16" s="12" t="s">
        <v>29</v>
      </c>
      <c r="F16" s="12">
        <v>186.5</v>
      </c>
      <c r="G16" s="14">
        <f>F16/3</f>
        <v>62.1666666666667</v>
      </c>
      <c r="H16" s="15">
        <f>G16*0.3</f>
        <v>18.65</v>
      </c>
      <c r="I16" s="14">
        <v>75.34</v>
      </c>
      <c r="J16" s="15">
        <f>I16*0.4</f>
        <v>30.136</v>
      </c>
      <c r="K16" s="14">
        <f>H16+J16</f>
        <v>48.786</v>
      </c>
      <c r="L16" s="45">
        <v>81.8</v>
      </c>
      <c r="M16" s="42">
        <f>L16*0.3</f>
        <v>24.54</v>
      </c>
      <c r="N16" s="42">
        <f>K16+M16</f>
        <v>73.326</v>
      </c>
      <c r="O16" s="46">
        <v>3</v>
      </c>
      <c r="P16" s="44"/>
    </row>
    <row r="17" ht="31" customHeight="1" spans="1:16">
      <c r="A17" s="25"/>
      <c r="B17" s="17"/>
      <c r="C17" s="18"/>
      <c r="D17" s="26"/>
      <c r="E17" s="18"/>
      <c r="F17" s="18"/>
      <c r="G17" s="20"/>
      <c r="H17" s="21"/>
      <c r="I17" s="20"/>
      <c r="J17" s="21"/>
      <c r="K17" s="20"/>
      <c r="L17" s="53"/>
      <c r="M17" s="49"/>
      <c r="N17" s="49"/>
      <c r="O17" s="54"/>
      <c r="P17" s="55"/>
    </row>
    <row r="18" ht="28" customHeight="1" spans="1:16">
      <c r="A18" s="22">
        <v>1</v>
      </c>
      <c r="B18" s="11" t="s">
        <v>44</v>
      </c>
      <c r="C18" s="12" t="s">
        <v>45</v>
      </c>
      <c r="D18" s="23" t="s">
        <v>46</v>
      </c>
      <c r="E18" s="12" t="s">
        <v>21</v>
      </c>
      <c r="F18" s="12">
        <v>165.5</v>
      </c>
      <c r="G18" s="14">
        <f t="shared" ref="G18:G26" si="0">F18/3</f>
        <v>55.1666666666667</v>
      </c>
      <c r="H18" s="15">
        <f t="shared" ref="H18:H26" si="1">G18*0.3</f>
        <v>16.55</v>
      </c>
      <c r="I18" s="14">
        <v>68.73</v>
      </c>
      <c r="J18" s="15">
        <f t="shared" ref="J18:J26" si="2">I18*0.4</f>
        <v>27.492</v>
      </c>
      <c r="K18" s="14">
        <f t="shared" ref="K18:K26" si="3">H18+J18</f>
        <v>44.042</v>
      </c>
      <c r="L18" s="50">
        <v>85.6</v>
      </c>
      <c r="M18" s="42">
        <f t="shared" ref="M18:M26" si="4">L18*0.3</f>
        <v>25.68</v>
      </c>
      <c r="N18" s="42">
        <f t="shared" ref="N18:N26" si="5">K18+M18</f>
        <v>69.722</v>
      </c>
      <c r="O18" s="51">
        <v>1</v>
      </c>
      <c r="P18" s="44" t="s">
        <v>22</v>
      </c>
    </row>
    <row r="19" ht="28" customHeight="1" spans="1:16">
      <c r="A19" s="22">
        <v>2</v>
      </c>
      <c r="B19" s="11" t="s">
        <v>47</v>
      </c>
      <c r="C19" s="12" t="s">
        <v>48</v>
      </c>
      <c r="D19" s="23" t="s">
        <v>46</v>
      </c>
      <c r="E19" s="12" t="s">
        <v>21</v>
      </c>
      <c r="F19" s="12">
        <v>168</v>
      </c>
      <c r="G19" s="14">
        <f t="shared" si="0"/>
        <v>56</v>
      </c>
      <c r="H19" s="15">
        <f t="shared" si="1"/>
        <v>16.8</v>
      </c>
      <c r="I19" s="14">
        <v>74.34</v>
      </c>
      <c r="J19" s="15">
        <f t="shared" si="2"/>
        <v>29.736</v>
      </c>
      <c r="K19" s="14">
        <f t="shared" si="3"/>
        <v>46.536</v>
      </c>
      <c r="L19" s="50">
        <v>77</v>
      </c>
      <c r="M19" s="42">
        <f t="shared" si="4"/>
        <v>23.1</v>
      </c>
      <c r="N19" s="42">
        <f t="shared" si="5"/>
        <v>69.636</v>
      </c>
      <c r="O19" s="51">
        <v>2</v>
      </c>
      <c r="P19" s="44" t="s">
        <v>22</v>
      </c>
    </row>
    <row r="20" ht="28" customHeight="1" spans="1:16">
      <c r="A20" s="22">
        <v>3</v>
      </c>
      <c r="B20" s="11" t="s">
        <v>49</v>
      </c>
      <c r="C20" s="12" t="s">
        <v>50</v>
      </c>
      <c r="D20" s="23" t="s">
        <v>46</v>
      </c>
      <c r="E20" s="12" t="s">
        <v>21</v>
      </c>
      <c r="F20" s="12">
        <v>138</v>
      </c>
      <c r="G20" s="14">
        <f t="shared" si="0"/>
        <v>46</v>
      </c>
      <c r="H20" s="15">
        <f t="shared" si="1"/>
        <v>13.8</v>
      </c>
      <c r="I20" s="14">
        <v>74.34</v>
      </c>
      <c r="J20" s="15">
        <f t="shared" si="2"/>
        <v>29.736</v>
      </c>
      <c r="K20" s="14">
        <f t="shared" si="3"/>
        <v>43.536</v>
      </c>
      <c r="L20" s="50">
        <v>83.8</v>
      </c>
      <c r="M20" s="42">
        <f t="shared" si="4"/>
        <v>25.14</v>
      </c>
      <c r="N20" s="42">
        <f t="shared" si="5"/>
        <v>68.676</v>
      </c>
      <c r="O20" s="51">
        <v>3</v>
      </c>
      <c r="P20" s="44" t="s">
        <v>22</v>
      </c>
    </row>
    <row r="21" ht="28" customHeight="1" spans="1:16">
      <c r="A21" s="22">
        <v>4</v>
      </c>
      <c r="B21" s="11" t="s">
        <v>51</v>
      </c>
      <c r="C21" s="12" t="s">
        <v>52</v>
      </c>
      <c r="D21" s="23" t="s">
        <v>46</v>
      </c>
      <c r="E21" s="12" t="s">
        <v>21</v>
      </c>
      <c r="F21" s="12">
        <v>138</v>
      </c>
      <c r="G21" s="14">
        <f t="shared" si="0"/>
        <v>46</v>
      </c>
      <c r="H21" s="15">
        <f t="shared" si="1"/>
        <v>13.8</v>
      </c>
      <c r="I21" s="14">
        <v>74.39</v>
      </c>
      <c r="J21" s="15">
        <f t="shared" si="2"/>
        <v>29.756</v>
      </c>
      <c r="K21" s="14">
        <f t="shared" si="3"/>
        <v>43.556</v>
      </c>
      <c r="L21" s="50">
        <v>80</v>
      </c>
      <c r="M21" s="42">
        <f t="shared" si="4"/>
        <v>24</v>
      </c>
      <c r="N21" s="42">
        <f t="shared" si="5"/>
        <v>67.556</v>
      </c>
      <c r="O21" s="51">
        <v>4</v>
      </c>
      <c r="P21" s="44"/>
    </row>
    <row r="22" ht="28" customHeight="1" spans="1:16">
      <c r="A22" s="22">
        <v>5</v>
      </c>
      <c r="B22" s="11" t="s">
        <v>53</v>
      </c>
      <c r="C22" s="12" t="s">
        <v>54</v>
      </c>
      <c r="D22" s="23" t="s">
        <v>46</v>
      </c>
      <c r="E22" s="12" t="s">
        <v>21</v>
      </c>
      <c r="F22" s="12">
        <v>129.5</v>
      </c>
      <c r="G22" s="14">
        <f t="shared" si="0"/>
        <v>43.1666666666667</v>
      </c>
      <c r="H22" s="15">
        <f t="shared" si="1"/>
        <v>12.95</v>
      </c>
      <c r="I22" s="14">
        <v>74.95</v>
      </c>
      <c r="J22" s="15">
        <f t="shared" si="2"/>
        <v>29.98</v>
      </c>
      <c r="K22" s="14">
        <f t="shared" si="3"/>
        <v>42.93</v>
      </c>
      <c r="L22" s="50">
        <v>80</v>
      </c>
      <c r="M22" s="42">
        <f t="shared" si="4"/>
        <v>24</v>
      </c>
      <c r="N22" s="42">
        <f t="shared" si="5"/>
        <v>66.93</v>
      </c>
      <c r="O22" s="51">
        <v>5</v>
      </c>
      <c r="P22" s="44"/>
    </row>
    <row r="23" ht="28" customHeight="1" spans="1:16">
      <c r="A23" s="28">
        <v>6</v>
      </c>
      <c r="B23" s="29" t="s">
        <v>55</v>
      </c>
      <c r="C23" s="30" t="s">
        <v>56</v>
      </c>
      <c r="D23" s="31" t="s">
        <v>46</v>
      </c>
      <c r="E23" s="30" t="s">
        <v>21</v>
      </c>
      <c r="F23" s="30">
        <v>154</v>
      </c>
      <c r="G23" s="32">
        <f t="shared" si="0"/>
        <v>51.3333333333333</v>
      </c>
      <c r="H23" s="33">
        <f t="shared" si="1"/>
        <v>15.4</v>
      </c>
      <c r="I23" s="32">
        <v>67.62</v>
      </c>
      <c r="J23" s="33">
        <f t="shared" si="2"/>
        <v>27.048</v>
      </c>
      <c r="K23" s="32">
        <f t="shared" si="3"/>
        <v>42.448</v>
      </c>
      <c r="L23" s="56">
        <v>79.8</v>
      </c>
      <c r="M23" s="57">
        <f t="shared" si="4"/>
        <v>23.94</v>
      </c>
      <c r="N23" s="57">
        <f t="shared" si="5"/>
        <v>66.388</v>
      </c>
      <c r="O23" s="58">
        <v>6</v>
      </c>
      <c r="P23" s="59"/>
    </row>
    <row r="24" ht="28" customHeight="1" spans="1:16">
      <c r="A24" s="22">
        <v>7</v>
      </c>
      <c r="B24" s="11" t="s">
        <v>57</v>
      </c>
      <c r="C24" s="12" t="s">
        <v>58</v>
      </c>
      <c r="D24" s="23" t="s">
        <v>46</v>
      </c>
      <c r="E24" s="12" t="s">
        <v>21</v>
      </c>
      <c r="F24" s="12">
        <v>160.5</v>
      </c>
      <c r="G24" s="14">
        <f t="shared" si="0"/>
        <v>53.5</v>
      </c>
      <c r="H24" s="15">
        <f t="shared" si="1"/>
        <v>16.05</v>
      </c>
      <c r="I24" s="14">
        <v>67.37</v>
      </c>
      <c r="J24" s="15">
        <f t="shared" si="2"/>
        <v>26.948</v>
      </c>
      <c r="K24" s="14">
        <f t="shared" si="3"/>
        <v>42.998</v>
      </c>
      <c r="L24" s="50">
        <v>74.6</v>
      </c>
      <c r="M24" s="42">
        <f t="shared" si="4"/>
        <v>22.38</v>
      </c>
      <c r="N24" s="42">
        <f t="shared" si="5"/>
        <v>65.378</v>
      </c>
      <c r="O24" s="51">
        <v>7</v>
      </c>
      <c r="P24" s="44"/>
    </row>
    <row r="25" ht="28" customHeight="1" spans="1:16">
      <c r="A25" s="22">
        <v>8</v>
      </c>
      <c r="B25" s="11" t="s">
        <v>59</v>
      </c>
      <c r="C25" s="12" t="s">
        <v>60</v>
      </c>
      <c r="D25" s="23" t="s">
        <v>46</v>
      </c>
      <c r="E25" s="12" t="s">
        <v>21</v>
      </c>
      <c r="F25" s="12">
        <v>142</v>
      </c>
      <c r="G25" s="14">
        <f t="shared" si="0"/>
        <v>47.3333333333333</v>
      </c>
      <c r="H25" s="15">
        <f t="shared" si="1"/>
        <v>14.2</v>
      </c>
      <c r="I25" s="14">
        <v>66.7</v>
      </c>
      <c r="J25" s="15">
        <f t="shared" si="2"/>
        <v>26.68</v>
      </c>
      <c r="K25" s="14">
        <f t="shared" si="3"/>
        <v>40.88</v>
      </c>
      <c r="L25" s="50">
        <v>80.2</v>
      </c>
      <c r="M25" s="42">
        <f t="shared" si="4"/>
        <v>24.06</v>
      </c>
      <c r="N25" s="42">
        <f t="shared" si="5"/>
        <v>64.94</v>
      </c>
      <c r="O25" s="51">
        <v>8</v>
      </c>
      <c r="P25" s="44"/>
    </row>
    <row r="26" ht="28" customHeight="1" spans="1:16">
      <c r="A26" s="22">
        <v>9</v>
      </c>
      <c r="B26" s="11" t="s">
        <v>61</v>
      </c>
      <c r="C26" s="12" t="s">
        <v>62</v>
      </c>
      <c r="D26" s="23" t="s">
        <v>46</v>
      </c>
      <c r="E26" s="12" t="s">
        <v>21</v>
      </c>
      <c r="F26" s="12">
        <v>126</v>
      </c>
      <c r="G26" s="14">
        <f t="shared" si="0"/>
        <v>42</v>
      </c>
      <c r="H26" s="15">
        <f t="shared" si="1"/>
        <v>12.6</v>
      </c>
      <c r="I26" s="14">
        <v>69.84</v>
      </c>
      <c r="J26" s="15">
        <f t="shared" si="2"/>
        <v>27.936</v>
      </c>
      <c r="K26" s="14">
        <f t="shared" si="3"/>
        <v>40.536</v>
      </c>
      <c r="L26" s="44" t="s">
        <v>63</v>
      </c>
      <c r="M26" s="42"/>
      <c r="N26" s="42"/>
      <c r="O26" s="51"/>
      <c r="P26" s="60"/>
    </row>
    <row r="27" ht="23" customHeight="1" spans="1:16">
      <c r="A27" s="34"/>
      <c r="B27" s="34"/>
      <c r="C27" s="34"/>
      <c r="D27" s="34"/>
      <c r="E27" s="34"/>
      <c r="F27" s="34"/>
      <c r="G27" s="35"/>
      <c r="H27" s="36"/>
      <c r="I27" s="35"/>
      <c r="J27" s="36"/>
      <c r="K27" s="35"/>
      <c r="L27" s="35"/>
      <c r="M27" s="35"/>
      <c r="N27" s="35"/>
      <c r="O27" s="35"/>
      <c r="P27" s="35"/>
    </row>
    <row r="28" ht="43" customHeight="1" spans="1:13">
      <c r="A28" s="6" t="s">
        <v>2</v>
      </c>
      <c r="B28" s="7" t="s">
        <v>3</v>
      </c>
      <c r="C28" s="7" t="s">
        <v>4</v>
      </c>
      <c r="D28" s="7" t="s">
        <v>5</v>
      </c>
      <c r="E28" s="7" t="s">
        <v>6</v>
      </c>
      <c r="F28" s="7" t="s">
        <v>7</v>
      </c>
      <c r="G28" s="8" t="s">
        <v>8</v>
      </c>
      <c r="H28" s="9" t="s">
        <v>64</v>
      </c>
      <c r="I28" s="61" t="s">
        <v>13</v>
      </c>
      <c r="J28" s="61" t="s">
        <v>65</v>
      </c>
      <c r="K28" s="62" t="s">
        <v>66</v>
      </c>
      <c r="L28" s="62" t="s">
        <v>16</v>
      </c>
      <c r="M28" s="62" t="s">
        <v>17</v>
      </c>
    </row>
    <row r="29" ht="22" customHeight="1" spans="1:13">
      <c r="A29" s="37">
        <v>1</v>
      </c>
      <c r="B29" s="11" t="s">
        <v>67</v>
      </c>
      <c r="C29" s="12" t="s">
        <v>68</v>
      </c>
      <c r="D29" s="13" t="s">
        <v>20</v>
      </c>
      <c r="E29" s="12" t="s">
        <v>69</v>
      </c>
      <c r="F29" s="12">
        <v>194.5</v>
      </c>
      <c r="G29" s="14">
        <f t="shared" ref="G27:G32" si="6">F29/3</f>
        <v>64.8333333333333</v>
      </c>
      <c r="H29" s="38">
        <f t="shared" ref="H29:H32" si="7">G29*0.6</f>
        <v>38.9</v>
      </c>
      <c r="I29" s="63">
        <v>81.4</v>
      </c>
      <c r="J29" s="64">
        <f>I29*0.4</f>
        <v>32.56</v>
      </c>
      <c r="K29" s="65">
        <f>H29+J29</f>
        <v>71.46</v>
      </c>
      <c r="L29" s="65">
        <v>1</v>
      </c>
      <c r="M29" s="66" t="s">
        <v>22</v>
      </c>
    </row>
    <row r="30" ht="22" customHeight="1" spans="1:13">
      <c r="A30" s="37">
        <v>2</v>
      </c>
      <c r="B30" s="11" t="s">
        <v>70</v>
      </c>
      <c r="C30" s="12" t="s">
        <v>71</v>
      </c>
      <c r="D30" s="13" t="s">
        <v>20</v>
      </c>
      <c r="E30" s="12" t="s">
        <v>69</v>
      </c>
      <c r="F30" s="12">
        <v>186.5</v>
      </c>
      <c r="G30" s="14">
        <f t="shared" si="6"/>
        <v>62.1666666666667</v>
      </c>
      <c r="H30" s="38">
        <f t="shared" si="7"/>
        <v>37.3</v>
      </c>
      <c r="I30" s="63">
        <v>78.2</v>
      </c>
      <c r="J30" s="64">
        <f>I30*0.4</f>
        <v>31.28</v>
      </c>
      <c r="K30" s="65">
        <f>H30+J30</f>
        <v>68.58</v>
      </c>
      <c r="L30" s="65">
        <v>2</v>
      </c>
      <c r="M30" s="67"/>
    </row>
    <row r="31" ht="22" customHeight="1" spans="1:13">
      <c r="A31" s="37">
        <v>3</v>
      </c>
      <c r="B31" s="11" t="s">
        <v>72</v>
      </c>
      <c r="C31" s="12" t="s">
        <v>73</v>
      </c>
      <c r="D31" s="13" t="s">
        <v>20</v>
      </c>
      <c r="E31" s="12" t="s">
        <v>69</v>
      </c>
      <c r="F31" s="12">
        <v>184.5</v>
      </c>
      <c r="G31" s="14">
        <f t="shared" si="6"/>
        <v>61.5</v>
      </c>
      <c r="H31" s="38">
        <f t="shared" si="7"/>
        <v>36.9</v>
      </c>
      <c r="I31" s="44" t="s">
        <v>63</v>
      </c>
      <c r="J31" s="68"/>
      <c r="K31" s="69"/>
      <c r="L31" s="65"/>
      <c r="M31" s="69"/>
    </row>
    <row r="32" ht="22" customHeight="1" spans="1:13">
      <c r="A32" s="37">
        <v>4</v>
      </c>
      <c r="B32" s="11" t="s">
        <v>74</v>
      </c>
      <c r="C32" s="12" t="s">
        <v>75</v>
      </c>
      <c r="D32" s="13" t="s">
        <v>20</v>
      </c>
      <c r="E32" s="12" t="s">
        <v>69</v>
      </c>
      <c r="F32" s="12">
        <v>184.5</v>
      </c>
      <c r="G32" s="14">
        <f t="shared" si="6"/>
        <v>61.5</v>
      </c>
      <c r="H32" s="38">
        <f t="shared" si="7"/>
        <v>36.9</v>
      </c>
      <c r="I32" s="44" t="s">
        <v>63</v>
      </c>
      <c r="J32" s="68"/>
      <c r="K32" s="69"/>
      <c r="L32" s="65"/>
      <c r="M32" s="69"/>
    </row>
  </sheetData>
  <mergeCells count="2">
    <mergeCell ref="A1:B1"/>
    <mergeCell ref="A2:P2"/>
  </mergeCells>
  <pageMargins left="0.118055555555556" right="0.0784722222222222" top="0.314583333333333" bottom="0.118055555555556" header="0.236111111111111" footer="0.0388888888888889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成绩排名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dcterms:created xsi:type="dcterms:W3CDTF">2020-01-02T03:00:00Z</dcterms:created>
  <cp:lastPrinted>2020-10-09T07:37:00Z</cp:lastPrinted>
  <dcterms:modified xsi:type="dcterms:W3CDTF">2022-08-13T03:33:22Z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2052-11.1.0.12313</vt:lpwstr>
  </property>
  <property fmtid="{D5CDD505-2E9C-101B-9397-08002B2CF9AE}" pid="3" name="ICV">
    <vt:lpwstr>FB364C7494F248D7BC046D2DFC9027A2</vt:lpwstr>
  </property>
</Properties>
</file>