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综合成绩A组 (公示)" sheetId="5" r:id="rId1"/>
    <sheet name="综合成绩B组(公示)" sheetId="4" r:id="rId2"/>
    <sheet name="Sheet1" sheetId="1" r:id="rId3"/>
    <sheet name="Sheet2" sheetId="2" r:id="rId4"/>
    <sheet name="Sheet3" sheetId="3" r:id="rId5"/>
  </sheets>
  <externalReferences>
    <externalReference r:id="rId6"/>
    <externalReference r:id="rId7"/>
  </externalReferences>
  <definedNames>
    <definedName name="_xlnm.Print_Titles" localSheetId="0">'综合成绩A组 (公示)'!$A$2:$IV$2</definedName>
    <definedName name="_xlnm.Print_Titles" localSheetId="1">'综合成绩B组(公示)'!$A$2:$IV$2</definedName>
  </definedNames>
  <calcPr calcId="124519"/>
</workbook>
</file>

<file path=xl/calcChain.xml><?xml version="1.0" encoding="utf-8"?>
<calcChain xmlns="http://schemas.openxmlformats.org/spreadsheetml/2006/main">
  <c r="F74" i="5"/>
  <c r="B74"/>
  <c r="D74" s="1"/>
  <c r="F73"/>
  <c r="B73"/>
  <c r="C73" s="1"/>
  <c r="A73"/>
  <c r="B72"/>
  <c r="D72" s="1"/>
  <c r="F71"/>
  <c r="E71"/>
  <c r="G71" s="1"/>
  <c r="B71"/>
  <c r="C71" s="1"/>
  <c r="A71"/>
  <c r="F70"/>
  <c r="E70"/>
  <c r="G70" s="1"/>
  <c r="D70"/>
  <c r="B70"/>
  <c r="C70" s="1"/>
  <c r="A70"/>
  <c r="G69"/>
  <c r="F69"/>
  <c r="E69"/>
  <c r="D69"/>
  <c r="C69"/>
  <c r="B69"/>
  <c r="A69"/>
  <c r="F68"/>
  <c r="B68"/>
  <c r="D68" s="1"/>
  <c r="F67"/>
  <c r="E67"/>
  <c r="G67" s="1"/>
  <c r="B67"/>
  <c r="C67" s="1"/>
  <c r="A67"/>
  <c r="F66"/>
  <c r="E66"/>
  <c r="G66" s="1"/>
  <c r="D66"/>
  <c r="B66"/>
  <c r="C66" s="1"/>
  <c r="A66"/>
  <c r="G65"/>
  <c r="F65"/>
  <c r="E65"/>
  <c r="D65"/>
  <c r="C65"/>
  <c r="B65"/>
  <c r="A65"/>
  <c r="F64"/>
  <c r="B64"/>
  <c r="D64" s="1"/>
  <c r="F63"/>
  <c r="E63"/>
  <c r="G63" s="1"/>
  <c r="B63"/>
  <c r="C63" s="1"/>
  <c r="A63"/>
  <c r="F62"/>
  <c r="E62"/>
  <c r="G62" s="1"/>
  <c r="D62"/>
  <c r="B62"/>
  <c r="C62" s="1"/>
  <c r="A62"/>
  <c r="G61"/>
  <c r="F61"/>
  <c r="E61"/>
  <c r="D61"/>
  <c r="C61"/>
  <c r="B61"/>
  <c r="A61"/>
  <c r="F60"/>
  <c r="B60"/>
  <c r="D60" s="1"/>
  <c r="F59"/>
  <c r="E59"/>
  <c r="G59" s="1"/>
  <c r="B59"/>
  <c r="C59" s="1"/>
  <c r="A59"/>
  <c r="F58"/>
  <c r="E58"/>
  <c r="G58" s="1"/>
  <c r="D58"/>
  <c r="B58"/>
  <c r="C58" s="1"/>
  <c r="A58"/>
  <c r="G57"/>
  <c r="F57"/>
  <c r="E57"/>
  <c r="D57"/>
  <c r="C57"/>
  <c r="B57"/>
  <c r="A57"/>
  <c r="F56"/>
  <c r="B56"/>
  <c r="D56" s="1"/>
  <c r="F55"/>
  <c r="E55"/>
  <c r="G55" s="1"/>
  <c r="B55"/>
  <c r="C55" s="1"/>
  <c r="A55"/>
  <c r="F54"/>
  <c r="E54"/>
  <c r="G54" s="1"/>
  <c r="D54"/>
  <c r="B54"/>
  <c r="C54" s="1"/>
  <c r="A54"/>
  <c r="G53"/>
  <c r="F53"/>
  <c r="E53"/>
  <c r="D53"/>
  <c r="C53"/>
  <c r="B53"/>
  <c r="A53"/>
  <c r="E52"/>
  <c r="D52"/>
  <c r="B52"/>
  <c r="C52" s="1"/>
  <c r="A52"/>
  <c r="G51"/>
  <c r="F51"/>
  <c r="E51"/>
  <c r="D51"/>
  <c r="C51"/>
  <c r="B51"/>
  <c r="A51"/>
  <c r="F50"/>
  <c r="B50"/>
  <c r="D50" s="1"/>
  <c r="F49"/>
  <c r="E49"/>
  <c r="G49" s="1"/>
  <c r="B49"/>
  <c r="C49" s="1"/>
  <c r="A49"/>
  <c r="F48"/>
  <c r="E48"/>
  <c r="G48" s="1"/>
  <c r="D48"/>
  <c r="B48"/>
  <c r="C48" s="1"/>
  <c r="A48"/>
  <c r="G47"/>
  <c r="F47"/>
  <c r="E47"/>
  <c r="D47"/>
  <c r="C47"/>
  <c r="B47"/>
  <c r="A47"/>
  <c r="F46"/>
  <c r="B46"/>
  <c r="D46" s="1"/>
  <c r="F45"/>
  <c r="E45"/>
  <c r="G45" s="1"/>
  <c r="B45"/>
  <c r="C45" s="1"/>
  <c r="A45"/>
  <c r="F44"/>
  <c r="E44"/>
  <c r="G44" s="1"/>
  <c r="D44"/>
  <c r="B44"/>
  <c r="C44" s="1"/>
  <c r="A44"/>
  <c r="G43"/>
  <c r="F43"/>
  <c r="E43"/>
  <c r="D43"/>
  <c r="C43"/>
  <c r="B43"/>
  <c r="A43"/>
  <c r="E42"/>
  <c r="D42"/>
  <c r="B42"/>
  <c r="C42" s="1"/>
  <c r="A42"/>
  <c r="G41"/>
  <c r="F41"/>
  <c r="E41"/>
  <c r="D41"/>
  <c r="C41"/>
  <c r="B41"/>
  <c r="A41"/>
  <c r="F40"/>
  <c r="B40"/>
  <c r="D40" s="1"/>
  <c r="F39"/>
  <c r="E39"/>
  <c r="G39" s="1"/>
  <c r="B39"/>
  <c r="C39" s="1"/>
  <c r="A39"/>
  <c r="B38"/>
  <c r="D38" s="1"/>
  <c r="F37"/>
  <c r="E37"/>
  <c r="G37" s="1"/>
  <c r="B37"/>
  <c r="C37" s="1"/>
  <c r="A37"/>
  <c r="F36"/>
  <c r="E36"/>
  <c r="G36" s="1"/>
  <c r="D36"/>
  <c r="B36"/>
  <c r="C36" s="1"/>
  <c r="A36"/>
  <c r="G35"/>
  <c r="F35"/>
  <c r="E35"/>
  <c r="D35"/>
  <c r="C35"/>
  <c r="B35"/>
  <c r="A35"/>
  <c r="F34"/>
  <c r="B34"/>
  <c r="D34" s="1"/>
  <c r="F33"/>
  <c r="E33"/>
  <c r="G33" s="1"/>
  <c r="B33"/>
  <c r="C33" s="1"/>
  <c r="A33"/>
  <c r="F32"/>
  <c r="E32"/>
  <c r="G32" s="1"/>
  <c r="D32"/>
  <c r="B32"/>
  <c r="C32" s="1"/>
  <c r="A32"/>
  <c r="G31"/>
  <c r="F31"/>
  <c r="E31"/>
  <c r="D31"/>
  <c r="C31"/>
  <c r="B31"/>
  <c r="A31"/>
  <c r="F30"/>
  <c r="B30"/>
  <c r="D30" s="1"/>
  <c r="F29"/>
  <c r="E29"/>
  <c r="G29" s="1"/>
  <c r="B29"/>
  <c r="C29" s="1"/>
  <c r="A29"/>
  <c r="F28"/>
  <c r="E28"/>
  <c r="G28" s="1"/>
  <c r="D28"/>
  <c r="B28"/>
  <c r="C28" s="1"/>
  <c r="A28"/>
  <c r="G27"/>
  <c r="F27"/>
  <c r="E27"/>
  <c r="D27"/>
  <c r="C27"/>
  <c r="B27"/>
  <c r="A27"/>
  <c r="F26"/>
  <c r="B26"/>
  <c r="D26" s="1"/>
  <c r="F25"/>
  <c r="E25"/>
  <c r="G25" s="1"/>
  <c r="B25"/>
  <c r="C25" s="1"/>
  <c r="A25"/>
  <c r="F24"/>
  <c r="E24"/>
  <c r="G24" s="1"/>
  <c r="D24"/>
  <c r="B24"/>
  <c r="C24" s="1"/>
  <c r="A24"/>
  <c r="G23"/>
  <c r="F23"/>
  <c r="E23"/>
  <c r="D23"/>
  <c r="C23"/>
  <c r="B23"/>
  <c r="A23"/>
  <c r="F22"/>
  <c r="B22"/>
  <c r="D22" s="1"/>
  <c r="F21"/>
  <c r="E21"/>
  <c r="G21" s="1"/>
  <c r="B21"/>
  <c r="C21" s="1"/>
  <c r="A21"/>
  <c r="F20"/>
  <c r="E20"/>
  <c r="G20" s="1"/>
  <c r="D20"/>
  <c r="B20"/>
  <c r="C20" s="1"/>
  <c r="A20"/>
  <c r="G19"/>
  <c r="F19"/>
  <c r="E19"/>
  <c r="D19"/>
  <c r="C19"/>
  <c r="B19"/>
  <c r="A19"/>
  <c r="F18"/>
  <c r="B18"/>
  <c r="D18" s="1"/>
  <c r="F17"/>
  <c r="E17"/>
  <c r="G17" s="1"/>
  <c r="B17"/>
  <c r="C17" s="1"/>
  <c r="A17"/>
  <c r="F16"/>
  <c r="E16"/>
  <c r="G16" s="1"/>
  <c r="D16"/>
  <c r="B16"/>
  <c r="C16" s="1"/>
  <c r="A16"/>
  <c r="G15"/>
  <c r="F15"/>
  <c r="E15"/>
  <c r="D15"/>
  <c r="C15"/>
  <c r="B15"/>
  <c r="A15"/>
  <c r="F14"/>
  <c r="B14"/>
  <c r="D14" s="1"/>
  <c r="F13"/>
  <c r="E13"/>
  <c r="G13" s="1"/>
  <c r="B13"/>
  <c r="C13" s="1"/>
  <c r="A13"/>
  <c r="F12"/>
  <c r="E12"/>
  <c r="G12" s="1"/>
  <c r="D12"/>
  <c r="B12"/>
  <c r="C12" s="1"/>
  <c r="A12"/>
  <c r="G11"/>
  <c r="F11"/>
  <c r="E11"/>
  <c r="D11"/>
  <c r="C11"/>
  <c r="B11"/>
  <c r="A11"/>
  <c r="F10"/>
  <c r="B10"/>
  <c r="D10" s="1"/>
  <c r="F9"/>
  <c r="E9"/>
  <c r="G9" s="1"/>
  <c r="B9"/>
  <c r="C9" s="1"/>
  <c r="A9"/>
  <c r="F8"/>
  <c r="E8"/>
  <c r="G8" s="1"/>
  <c r="D8"/>
  <c r="B8"/>
  <c r="C8" s="1"/>
  <c r="A8"/>
  <c r="G7"/>
  <c r="F7"/>
  <c r="E7"/>
  <c r="D7"/>
  <c r="C7"/>
  <c r="B7"/>
  <c r="A7"/>
  <c r="F6"/>
  <c r="B6"/>
  <c r="D6" s="1"/>
  <c r="F5"/>
  <c r="E5"/>
  <c r="G5" s="1"/>
  <c r="B5"/>
  <c r="C5" s="1"/>
  <c r="A5"/>
  <c r="F4"/>
  <c r="E4"/>
  <c r="G4" s="1"/>
  <c r="D4"/>
  <c r="B4"/>
  <c r="C4" s="1"/>
  <c r="A4"/>
  <c r="G3"/>
  <c r="F3"/>
  <c r="E3"/>
  <c r="D3"/>
  <c r="C3"/>
  <c r="B3"/>
  <c r="A3"/>
  <c r="F46" i="4"/>
  <c r="C46"/>
  <c r="B46"/>
  <c r="D46" s="1"/>
  <c r="F45"/>
  <c r="B45"/>
  <c r="C45" s="1"/>
  <c r="F44"/>
  <c r="E44"/>
  <c r="G44" s="1"/>
  <c r="D44"/>
  <c r="B44"/>
  <c r="C44" s="1"/>
  <c r="A44"/>
  <c r="G43"/>
  <c r="F43"/>
  <c r="E43"/>
  <c r="D43"/>
  <c r="C43"/>
  <c r="B43"/>
  <c r="A43"/>
  <c r="F42"/>
  <c r="C42"/>
  <c r="B42"/>
  <c r="D42" s="1"/>
  <c r="F41"/>
  <c r="B41"/>
  <c r="C41" s="1"/>
  <c r="F40"/>
  <c r="E40"/>
  <c r="G40" s="1"/>
  <c r="D40"/>
  <c r="B40"/>
  <c r="C40" s="1"/>
  <c r="A40"/>
  <c r="G39"/>
  <c r="F39"/>
  <c r="E39"/>
  <c r="D39"/>
  <c r="C39"/>
  <c r="B39"/>
  <c r="A39"/>
  <c r="F38"/>
  <c r="C38"/>
  <c r="B38"/>
  <c r="D38" s="1"/>
  <c r="F37"/>
  <c r="B37"/>
  <c r="C37" s="1"/>
  <c r="F36"/>
  <c r="E36"/>
  <c r="G36" s="1"/>
  <c r="D36"/>
  <c r="B36"/>
  <c r="C36" s="1"/>
  <c r="A36"/>
  <c r="G35"/>
  <c r="F35"/>
  <c r="E35"/>
  <c r="D35"/>
  <c r="C35"/>
  <c r="B35"/>
  <c r="A35"/>
  <c r="F34"/>
  <c r="C34"/>
  <c r="B34"/>
  <c r="D34" s="1"/>
  <c r="F33"/>
  <c r="B33"/>
  <c r="C33" s="1"/>
  <c r="F32"/>
  <c r="E32"/>
  <c r="G32" s="1"/>
  <c r="D32"/>
  <c r="B32"/>
  <c r="C32" s="1"/>
  <c r="A32"/>
  <c r="G31"/>
  <c r="F31"/>
  <c r="E31"/>
  <c r="D31"/>
  <c r="C31"/>
  <c r="B31"/>
  <c r="A31"/>
  <c r="F30"/>
  <c r="C30"/>
  <c r="B30"/>
  <c r="D30" s="1"/>
  <c r="F29"/>
  <c r="B29"/>
  <c r="C29" s="1"/>
  <c r="F28"/>
  <c r="E28"/>
  <c r="G28" s="1"/>
  <c r="D28"/>
  <c r="B28"/>
  <c r="C28" s="1"/>
  <c r="A28"/>
  <c r="G27"/>
  <c r="F27"/>
  <c r="E27"/>
  <c r="D27"/>
  <c r="C27"/>
  <c r="B27"/>
  <c r="A27"/>
  <c r="F26"/>
  <c r="C26"/>
  <c r="B26"/>
  <c r="D26" s="1"/>
  <c r="F25"/>
  <c r="B25"/>
  <c r="C25" s="1"/>
  <c r="F24"/>
  <c r="E24"/>
  <c r="G24" s="1"/>
  <c r="D24"/>
  <c r="B24"/>
  <c r="C24" s="1"/>
  <c r="A24"/>
  <c r="G23"/>
  <c r="F23"/>
  <c r="E23"/>
  <c r="D23"/>
  <c r="C23"/>
  <c r="B23"/>
  <c r="A23"/>
  <c r="F22"/>
  <c r="C22"/>
  <c r="B22"/>
  <c r="D22" s="1"/>
  <c r="F21"/>
  <c r="B21"/>
  <c r="C21" s="1"/>
  <c r="F20"/>
  <c r="E20"/>
  <c r="G20" s="1"/>
  <c r="D20"/>
  <c r="B20"/>
  <c r="C20" s="1"/>
  <c r="A20"/>
  <c r="G19"/>
  <c r="F19"/>
  <c r="E19"/>
  <c r="D19"/>
  <c r="C19"/>
  <c r="B19"/>
  <c r="A19"/>
  <c r="F18"/>
  <c r="C18"/>
  <c r="B18"/>
  <c r="D18" s="1"/>
  <c r="F17"/>
  <c r="B17"/>
  <c r="C17" s="1"/>
  <c r="F16"/>
  <c r="E16"/>
  <c r="G16" s="1"/>
  <c r="D16"/>
  <c r="B16"/>
  <c r="C16" s="1"/>
  <c r="A16"/>
  <c r="G15"/>
  <c r="F15"/>
  <c r="E15"/>
  <c r="D15"/>
  <c r="C15"/>
  <c r="B15"/>
  <c r="A15"/>
  <c r="F14"/>
  <c r="C14"/>
  <c r="B14"/>
  <c r="D14" s="1"/>
  <c r="F13"/>
  <c r="B13"/>
  <c r="C13" s="1"/>
  <c r="F12"/>
  <c r="E12"/>
  <c r="G12" s="1"/>
  <c r="D12"/>
  <c r="B12"/>
  <c r="C12" s="1"/>
  <c r="A12"/>
  <c r="G11"/>
  <c r="F11"/>
  <c r="E11"/>
  <c r="D11"/>
  <c r="C11"/>
  <c r="B11"/>
  <c r="A11"/>
  <c r="F10"/>
  <c r="C10"/>
  <c r="B10"/>
  <c r="D10" s="1"/>
  <c r="F9"/>
  <c r="B9"/>
  <c r="C9" s="1"/>
  <c r="F8"/>
  <c r="E8"/>
  <c r="G8" s="1"/>
  <c r="D8"/>
  <c r="B8"/>
  <c r="C8" s="1"/>
  <c r="A8"/>
  <c r="G7"/>
  <c r="F7"/>
  <c r="E7"/>
  <c r="D7"/>
  <c r="C7"/>
  <c r="B7"/>
  <c r="A7"/>
  <c r="F6"/>
  <c r="C6"/>
  <c r="B6"/>
  <c r="D6" s="1"/>
  <c r="F5"/>
  <c r="B5"/>
  <c r="C5" s="1"/>
  <c r="F4"/>
  <c r="E4"/>
  <c r="G4" s="1"/>
  <c r="D4"/>
  <c r="B4"/>
  <c r="C4" s="1"/>
  <c r="A4"/>
  <c r="G3"/>
  <c r="F3"/>
  <c r="E3"/>
  <c r="D3"/>
  <c r="C3"/>
  <c r="B3"/>
  <c r="A3"/>
  <c r="C6" i="5" l="1"/>
  <c r="C10"/>
  <c r="C14"/>
  <c r="C18"/>
  <c r="C22"/>
  <c r="C26"/>
  <c r="C30"/>
  <c r="C34"/>
  <c r="C38"/>
  <c r="C40"/>
  <c r="C46"/>
  <c r="C50"/>
  <c r="C56"/>
  <c r="C60"/>
  <c r="C64"/>
  <c r="C68"/>
  <c r="C72"/>
  <c r="C74"/>
  <c r="E73"/>
  <c r="G73" s="1"/>
  <c r="D5"/>
  <c r="A6"/>
  <c r="E6"/>
  <c r="G6" s="1"/>
  <c r="D9"/>
  <c r="A10"/>
  <c r="E10"/>
  <c r="G10" s="1"/>
  <c r="D13"/>
  <c r="A14"/>
  <c r="E14"/>
  <c r="G14" s="1"/>
  <c r="D17"/>
  <c r="A18"/>
  <c r="E18"/>
  <c r="G18" s="1"/>
  <c r="D21"/>
  <c r="A22"/>
  <c r="E22"/>
  <c r="G22" s="1"/>
  <c r="D25"/>
  <c r="A26"/>
  <c r="E26"/>
  <c r="G26" s="1"/>
  <c r="D29"/>
  <c r="A30"/>
  <c r="E30"/>
  <c r="G30" s="1"/>
  <c r="D33"/>
  <c r="A34"/>
  <c r="E34"/>
  <c r="G34" s="1"/>
  <c r="D37"/>
  <c r="A38"/>
  <c r="E38"/>
  <c r="D39"/>
  <c r="A40"/>
  <c r="E40"/>
  <c r="G40" s="1"/>
  <c r="D45"/>
  <c r="A46"/>
  <c r="E46"/>
  <c r="G46" s="1"/>
  <c r="D49"/>
  <c r="A50"/>
  <c r="E50"/>
  <c r="G50" s="1"/>
  <c r="D55"/>
  <c r="A56"/>
  <c r="E56"/>
  <c r="G56" s="1"/>
  <c r="D59"/>
  <c r="A60"/>
  <c r="E60"/>
  <c r="G60" s="1"/>
  <c r="D63"/>
  <c r="A64"/>
  <c r="E64"/>
  <c r="G64" s="1"/>
  <c r="D67"/>
  <c r="A68"/>
  <c r="E68"/>
  <c r="G68" s="1"/>
  <c r="D71"/>
  <c r="A72"/>
  <c r="E72"/>
  <c r="D73"/>
  <c r="A74"/>
  <c r="E74"/>
  <c r="G74" s="1"/>
  <c r="E5" i="4"/>
  <c r="G5" s="1"/>
  <c r="A9"/>
  <c r="E9"/>
  <c r="G9" s="1"/>
  <c r="A13"/>
  <c r="E13"/>
  <c r="G13" s="1"/>
  <c r="A17"/>
  <c r="E17"/>
  <c r="G17" s="1"/>
  <c r="A21"/>
  <c r="E21"/>
  <c r="G21" s="1"/>
  <c r="A25"/>
  <c r="E25"/>
  <c r="G25" s="1"/>
  <c r="A29"/>
  <c r="E29"/>
  <c r="G29" s="1"/>
  <c r="A33"/>
  <c r="E33"/>
  <c r="G33" s="1"/>
  <c r="A37"/>
  <c r="E37"/>
  <c r="G37" s="1"/>
  <c r="A41"/>
  <c r="E41"/>
  <c r="G41" s="1"/>
  <c r="A45"/>
  <c r="E45"/>
  <c r="G45" s="1"/>
  <c r="A5"/>
  <c r="D5"/>
  <c r="A6"/>
  <c r="E6"/>
  <c r="G6" s="1"/>
  <c r="D9"/>
  <c r="A10"/>
  <c r="E10"/>
  <c r="G10" s="1"/>
  <c r="D13"/>
  <c r="A14"/>
  <c r="E14"/>
  <c r="G14" s="1"/>
  <c r="D17"/>
  <c r="A18"/>
  <c r="E18"/>
  <c r="G18" s="1"/>
  <c r="D21"/>
  <c r="A22"/>
  <c r="E22"/>
  <c r="G22" s="1"/>
  <c r="D25"/>
  <c r="A26"/>
  <c r="E26"/>
  <c r="G26" s="1"/>
  <c r="D29"/>
  <c r="A30"/>
  <c r="E30"/>
  <c r="G30" s="1"/>
  <c r="D33"/>
  <c r="A34"/>
  <c r="E34"/>
  <c r="G34" s="1"/>
  <c r="D37"/>
  <c r="A38"/>
  <c r="E38"/>
  <c r="G38" s="1"/>
  <c r="D41"/>
  <c r="A42"/>
  <c r="E42"/>
  <c r="G42" s="1"/>
  <c r="D45"/>
  <c r="A46"/>
  <c r="E46"/>
  <c r="G46" s="1"/>
</calcChain>
</file>

<file path=xl/sharedStrings.xml><?xml version="1.0" encoding="utf-8"?>
<sst xmlns="http://schemas.openxmlformats.org/spreadsheetml/2006/main" count="20" uniqueCount="11">
  <si>
    <t>县事业单位招聘工作人员面试(第一批次)
综合成绩公示(B组)</t>
    <phoneticPr fontId="4" type="noConversion"/>
  </si>
  <si>
    <t>姓　名</t>
    <phoneticPr fontId="4" type="noConversion"/>
  </si>
  <si>
    <t>准考证号</t>
    <phoneticPr fontId="4" type="noConversion"/>
  </si>
  <si>
    <t>报考单位</t>
  </si>
  <si>
    <t>报考职位</t>
  </si>
  <si>
    <r>
      <t>笔试成绩（6</t>
    </r>
    <r>
      <rPr>
        <sz val="11"/>
        <color theme="1"/>
        <rFont val="宋体"/>
        <family val="2"/>
        <charset val="134"/>
        <scheme val="minor"/>
      </rPr>
      <t>0%</t>
    </r>
    <r>
      <rPr>
        <sz val="12"/>
        <rFont val="宋体"/>
        <charset val="134"/>
      </rPr>
      <t>）</t>
    </r>
    <phoneticPr fontId="4" type="noConversion"/>
  </si>
  <si>
    <r>
      <t>操作考
核成绩（4</t>
    </r>
    <r>
      <rPr>
        <sz val="11"/>
        <color theme="1"/>
        <rFont val="宋体"/>
        <family val="2"/>
        <charset val="134"/>
        <scheme val="minor"/>
      </rPr>
      <t>0%</t>
    </r>
    <r>
      <rPr>
        <sz val="12"/>
        <rFont val="宋体"/>
        <charset val="134"/>
      </rPr>
      <t>）</t>
    </r>
    <phoneticPr fontId="4" type="noConversion"/>
  </si>
  <si>
    <t>综合
成绩</t>
    <phoneticPr fontId="4" type="noConversion"/>
  </si>
  <si>
    <t>县事业单位招聘工作人员面试(第一批次)
综合成绩公示(A组)</t>
    <phoneticPr fontId="4" type="noConversion"/>
  </si>
  <si>
    <r>
      <t>面试成绩（4</t>
    </r>
    <r>
      <rPr>
        <sz val="11"/>
        <color theme="1"/>
        <rFont val="宋体"/>
        <family val="2"/>
        <charset val="134"/>
        <scheme val="minor"/>
      </rPr>
      <t>0%</t>
    </r>
    <r>
      <rPr>
        <sz val="12"/>
        <rFont val="宋体"/>
        <charset val="134"/>
      </rPr>
      <t>）</t>
    </r>
    <phoneticPr fontId="4" type="noConversion"/>
  </si>
  <si>
    <t>缺考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</si>
</sst>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1"/>
      <color indexed="8"/>
      <name val="Calibri"/>
      <family val="2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6" fillId="0" borderId="0" applyFill="0" applyProtection="0"/>
    <xf numFmtId="0" fontId="7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0" fontId="2" fillId="0" borderId="0" xfId="1" applyNumberFormat="1">
      <alignment vertical="center"/>
    </xf>
    <xf numFmtId="176" fontId="2" fillId="0" borderId="0" xfId="1" applyNumberFormat="1" applyFill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176" fontId="2" fillId="0" borderId="3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  <xf numFmtId="0" fontId="2" fillId="0" borderId="0" xfId="1" applyFont="1">
      <alignment vertical="center"/>
    </xf>
  </cellXfs>
  <cellStyles count="4">
    <cellStyle name="常规" xfId="0" builtinId="0"/>
    <cellStyle name="常规 2" xfId="2"/>
    <cellStyle name="常规 3" xfId="3"/>
    <cellStyle name="常规_测试版招考面试样表（7评委）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&#25104;&#32489;&#24405;&#20837;&#34920;(&#25252;&#2970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2&#25104;&#32489;&#24405;&#20837;&#34920;(&#32467;&#26500;&#21270;&#38754;&#35797;&#19971;&#20154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人员"/>
      <sheetName val="面试成绩汇总表"/>
      <sheetName val="综合成绩汇总表"/>
      <sheetName val="综合成绩汇总表 (2)"/>
      <sheetName val="综合成绩B组(公示)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>
        <row r="2">
          <cell r="A2" t="str">
            <v>准考证号</v>
          </cell>
          <cell r="B2" t="str">
            <v>姓名</v>
          </cell>
          <cell r="C2" t="str">
            <v>笔试成绩</v>
          </cell>
          <cell r="D2" t="str">
            <v>身份证号</v>
          </cell>
          <cell r="E2" t="str">
            <v>性别</v>
          </cell>
          <cell r="F2" t="str">
            <v>报名岗位</v>
          </cell>
          <cell r="G2" t="str">
            <v>所属单位</v>
          </cell>
          <cell r="H2" t="str">
            <v>手机</v>
          </cell>
        </row>
        <row r="3">
          <cell r="A3">
            <v>22307902</v>
          </cell>
          <cell r="B3" t="str">
            <v>涂婷</v>
          </cell>
          <cell r="C3">
            <v>88</v>
          </cell>
          <cell r="D3" t="str">
            <v>430724199209141622</v>
          </cell>
          <cell r="E3" t="str">
            <v>女</v>
          </cell>
          <cell r="F3" t="str">
            <v>护理</v>
          </cell>
          <cell r="G3" t="str">
            <v>县妇保计生服务中心</v>
          </cell>
          <cell r="H3" t="str">
            <v>13357315170</v>
          </cell>
        </row>
        <row r="4">
          <cell r="A4">
            <v>22307729</v>
          </cell>
          <cell r="B4" t="str">
            <v>庞典</v>
          </cell>
          <cell r="C4">
            <v>85.5</v>
          </cell>
          <cell r="D4" t="str">
            <v>430724200012290013</v>
          </cell>
          <cell r="E4" t="str">
            <v>男</v>
          </cell>
          <cell r="F4" t="str">
            <v>护理</v>
          </cell>
          <cell r="G4" t="str">
            <v>县妇保计生服务中心</v>
          </cell>
          <cell r="H4" t="str">
            <v>17873688960</v>
          </cell>
        </row>
        <row r="5">
          <cell r="A5">
            <v>22307814</v>
          </cell>
          <cell r="B5" t="str">
            <v>颜炎</v>
          </cell>
          <cell r="C5">
            <v>84.5</v>
          </cell>
          <cell r="D5" t="str">
            <v>430724199301184641</v>
          </cell>
          <cell r="E5" t="str">
            <v>女</v>
          </cell>
          <cell r="F5" t="str">
            <v>护理</v>
          </cell>
          <cell r="G5" t="str">
            <v>县妇保计生服务中心</v>
          </cell>
          <cell r="H5" t="str">
            <v>18373652695</v>
          </cell>
        </row>
        <row r="6">
          <cell r="A6">
            <v>22307711</v>
          </cell>
          <cell r="B6" t="str">
            <v>张杨</v>
          </cell>
          <cell r="C6">
            <v>82</v>
          </cell>
          <cell r="D6" t="str">
            <v>610330199305110024</v>
          </cell>
          <cell r="E6" t="str">
            <v>女</v>
          </cell>
          <cell r="F6" t="str">
            <v>护理</v>
          </cell>
          <cell r="G6" t="str">
            <v>县妇保计生服务中心</v>
          </cell>
          <cell r="H6" t="str">
            <v>15191786749</v>
          </cell>
        </row>
        <row r="7">
          <cell r="A7">
            <v>22307908</v>
          </cell>
          <cell r="B7" t="str">
            <v>刘章静</v>
          </cell>
          <cell r="C7">
            <v>81.5</v>
          </cell>
          <cell r="D7" t="str">
            <v>430725199312098067</v>
          </cell>
          <cell r="E7" t="str">
            <v>女</v>
          </cell>
          <cell r="F7" t="str">
            <v>护理</v>
          </cell>
          <cell r="G7" t="str">
            <v>县妇保计生服务中心</v>
          </cell>
          <cell r="H7" t="str">
            <v>18573605256</v>
          </cell>
        </row>
        <row r="8">
          <cell r="A8">
            <v>22307710</v>
          </cell>
          <cell r="B8" t="str">
            <v>黎泽文</v>
          </cell>
          <cell r="C8">
            <v>81</v>
          </cell>
          <cell r="D8" t="str">
            <v>430724200011112821</v>
          </cell>
          <cell r="E8" t="str">
            <v>女</v>
          </cell>
          <cell r="F8" t="str">
            <v>护理</v>
          </cell>
          <cell r="G8" t="str">
            <v>县妇保计生服务中心</v>
          </cell>
          <cell r="H8" t="str">
            <v>15200665379</v>
          </cell>
        </row>
        <row r="9">
          <cell r="A9">
            <v>22307823</v>
          </cell>
          <cell r="B9" t="str">
            <v>黄纯</v>
          </cell>
          <cell r="C9">
            <v>78.5</v>
          </cell>
          <cell r="D9" t="str">
            <v>43072219910825764X</v>
          </cell>
          <cell r="E9" t="str">
            <v>女</v>
          </cell>
          <cell r="F9" t="str">
            <v>护理</v>
          </cell>
          <cell r="G9" t="str">
            <v>县妇保计生服务中心</v>
          </cell>
          <cell r="H9" t="str">
            <v>18175634927</v>
          </cell>
        </row>
        <row r="10">
          <cell r="A10">
            <v>22307824</v>
          </cell>
          <cell r="B10" t="str">
            <v>余星玥</v>
          </cell>
          <cell r="C10">
            <v>76.5</v>
          </cell>
          <cell r="D10" t="str">
            <v>430802199811140902</v>
          </cell>
          <cell r="E10" t="str">
            <v>女</v>
          </cell>
          <cell r="F10" t="str">
            <v>护理</v>
          </cell>
          <cell r="G10" t="str">
            <v>县妇保计生服务中心</v>
          </cell>
          <cell r="H10" t="str">
            <v>15897441371</v>
          </cell>
        </row>
        <row r="11">
          <cell r="A11">
            <v>22307904</v>
          </cell>
          <cell r="B11" t="str">
            <v>王蕾</v>
          </cell>
          <cell r="C11">
            <v>76.5</v>
          </cell>
          <cell r="D11" t="str">
            <v>430724199808133229</v>
          </cell>
          <cell r="E11" t="str">
            <v>女</v>
          </cell>
          <cell r="F11" t="str">
            <v>护理</v>
          </cell>
          <cell r="G11" t="str">
            <v>县妇保计生服务中心</v>
          </cell>
          <cell r="H11" t="str">
            <v>18574365929</v>
          </cell>
        </row>
        <row r="12">
          <cell r="A12">
            <v>22307721</v>
          </cell>
          <cell r="B12" t="str">
            <v>王霞</v>
          </cell>
          <cell r="C12">
            <v>75.5</v>
          </cell>
          <cell r="D12" t="str">
            <v>430922199910010020</v>
          </cell>
          <cell r="E12" t="str">
            <v>女</v>
          </cell>
          <cell r="F12" t="str">
            <v>护理</v>
          </cell>
          <cell r="G12" t="str">
            <v>县妇保计生服务中心</v>
          </cell>
          <cell r="H12" t="str">
            <v>18773782305</v>
          </cell>
        </row>
        <row r="13">
          <cell r="A13">
            <v>22307911</v>
          </cell>
          <cell r="B13" t="str">
            <v>樊敏</v>
          </cell>
          <cell r="C13">
            <v>78</v>
          </cell>
          <cell r="D13" t="str">
            <v>43070319900302076X</v>
          </cell>
          <cell r="E13" t="str">
            <v>女</v>
          </cell>
          <cell r="F13" t="str">
            <v>护理</v>
          </cell>
          <cell r="G13" t="str">
            <v>县疾病预防控制中心</v>
          </cell>
          <cell r="H13" t="str">
            <v>15073600381</v>
          </cell>
        </row>
        <row r="14">
          <cell r="A14">
            <v>22307628</v>
          </cell>
          <cell r="B14" t="str">
            <v>温彬廷</v>
          </cell>
          <cell r="C14">
            <v>79.5</v>
          </cell>
          <cell r="D14" t="str">
            <v>43072420010214006X</v>
          </cell>
          <cell r="E14" t="str">
            <v>女</v>
          </cell>
          <cell r="F14" t="str">
            <v>护理</v>
          </cell>
          <cell r="G14" t="str">
            <v>县血防院</v>
          </cell>
          <cell r="H14" t="str">
            <v>17872433102</v>
          </cell>
        </row>
        <row r="15">
          <cell r="A15">
            <v>22307621</v>
          </cell>
          <cell r="B15" t="str">
            <v>汪佩</v>
          </cell>
          <cell r="C15">
            <v>78</v>
          </cell>
          <cell r="D15" t="str">
            <v>430703199209297588</v>
          </cell>
          <cell r="E15" t="str">
            <v>女</v>
          </cell>
          <cell r="F15" t="str">
            <v>护理</v>
          </cell>
          <cell r="G15" t="str">
            <v>县血防院</v>
          </cell>
          <cell r="H15" t="str">
            <v>17742569119</v>
          </cell>
        </row>
        <row r="16">
          <cell r="A16">
            <v>22307610</v>
          </cell>
          <cell r="B16" t="str">
            <v>杨梦婷</v>
          </cell>
          <cell r="C16">
            <v>71.5</v>
          </cell>
          <cell r="D16" t="str">
            <v>430702199806198020</v>
          </cell>
          <cell r="E16" t="str">
            <v>女</v>
          </cell>
          <cell r="F16" t="str">
            <v>护理</v>
          </cell>
          <cell r="G16" t="str">
            <v>县血防院</v>
          </cell>
          <cell r="H16" t="str">
            <v>13357365509</v>
          </cell>
        </row>
        <row r="17">
          <cell r="A17">
            <v>22307624</v>
          </cell>
          <cell r="B17" t="str">
            <v>罗家威</v>
          </cell>
          <cell r="C17">
            <v>71.5</v>
          </cell>
          <cell r="D17" t="str">
            <v>430724200010281164</v>
          </cell>
          <cell r="E17" t="str">
            <v>女</v>
          </cell>
          <cell r="F17" t="str">
            <v>护理</v>
          </cell>
          <cell r="G17" t="str">
            <v>县血防院</v>
          </cell>
          <cell r="H17" t="str">
            <v>15507499353</v>
          </cell>
        </row>
        <row r="18">
          <cell r="A18">
            <v>22306711</v>
          </cell>
          <cell r="B18" t="str">
            <v>陈悦翥</v>
          </cell>
          <cell r="C18">
            <v>78.5</v>
          </cell>
          <cell r="D18" t="str">
            <v>430702199904121027</v>
          </cell>
          <cell r="E18" t="str">
            <v>女</v>
          </cell>
          <cell r="F18" t="str">
            <v>护理</v>
          </cell>
          <cell r="G18" t="str">
            <v>县乡镇卫生院</v>
          </cell>
          <cell r="H18" t="str">
            <v>18173665229</v>
          </cell>
        </row>
        <row r="19">
          <cell r="A19">
            <v>22306805</v>
          </cell>
          <cell r="B19" t="str">
            <v>谭金虹</v>
          </cell>
          <cell r="C19">
            <v>75</v>
          </cell>
          <cell r="D19" t="str">
            <v>430724199910041144</v>
          </cell>
          <cell r="E19" t="str">
            <v>女</v>
          </cell>
          <cell r="F19" t="str">
            <v>护理</v>
          </cell>
          <cell r="G19" t="str">
            <v>县乡镇卫生院</v>
          </cell>
          <cell r="H19" t="str">
            <v>18973742305</v>
          </cell>
        </row>
        <row r="20">
          <cell r="A20">
            <v>22306727</v>
          </cell>
          <cell r="B20" t="str">
            <v>刘晶晶</v>
          </cell>
          <cell r="C20">
            <v>74</v>
          </cell>
          <cell r="D20" t="str">
            <v>430723199706115242</v>
          </cell>
          <cell r="E20" t="str">
            <v>女</v>
          </cell>
          <cell r="F20" t="str">
            <v>护理</v>
          </cell>
          <cell r="G20" t="str">
            <v>县乡镇卫生院</v>
          </cell>
          <cell r="H20" t="str">
            <v>19173678448</v>
          </cell>
        </row>
        <row r="21">
          <cell r="A21">
            <v>22306618</v>
          </cell>
          <cell r="B21" t="str">
            <v>邓红</v>
          </cell>
          <cell r="C21">
            <v>73.5</v>
          </cell>
          <cell r="D21" t="str">
            <v>430724199403241627</v>
          </cell>
          <cell r="E21" t="str">
            <v>女</v>
          </cell>
          <cell r="F21" t="str">
            <v>护理</v>
          </cell>
          <cell r="G21" t="str">
            <v>县乡镇卫生院</v>
          </cell>
          <cell r="H21" t="str">
            <v>15197665398</v>
          </cell>
        </row>
        <row r="22">
          <cell r="A22">
            <v>22306706</v>
          </cell>
          <cell r="B22" t="str">
            <v>罗璐</v>
          </cell>
          <cell r="C22">
            <v>73.5</v>
          </cell>
          <cell r="D22" t="str">
            <v>430725199912131246</v>
          </cell>
          <cell r="E22" t="str">
            <v>女</v>
          </cell>
          <cell r="F22" t="str">
            <v>护理</v>
          </cell>
          <cell r="G22" t="str">
            <v>县乡镇卫生院</v>
          </cell>
          <cell r="H22" t="str">
            <v>17397360591</v>
          </cell>
        </row>
        <row r="23">
          <cell r="A23">
            <v>22306819</v>
          </cell>
          <cell r="B23" t="str">
            <v>王磊</v>
          </cell>
          <cell r="C23">
            <v>73.5</v>
          </cell>
          <cell r="D23" t="str">
            <v>43072419930308162X</v>
          </cell>
          <cell r="E23" t="str">
            <v>女</v>
          </cell>
          <cell r="F23" t="str">
            <v>护理</v>
          </cell>
          <cell r="G23" t="str">
            <v>县乡镇卫生院</v>
          </cell>
          <cell r="H23" t="str">
            <v>18873650616</v>
          </cell>
        </row>
        <row r="24">
          <cell r="A24">
            <v>22306825</v>
          </cell>
          <cell r="B24" t="str">
            <v>张婷婷</v>
          </cell>
          <cell r="C24">
            <v>73.5</v>
          </cell>
          <cell r="D24" t="str">
            <v>433130199702288924</v>
          </cell>
          <cell r="E24" t="str">
            <v>女</v>
          </cell>
          <cell r="F24" t="str">
            <v>护理</v>
          </cell>
          <cell r="G24" t="str">
            <v>县乡镇卫生院</v>
          </cell>
          <cell r="H24" t="str">
            <v>18874886945</v>
          </cell>
        </row>
        <row r="25">
          <cell r="A25">
            <v>22306817</v>
          </cell>
          <cell r="B25" t="str">
            <v>陈晖彪</v>
          </cell>
          <cell r="C25">
            <v>72.5</v>
          </cell>
          <cell r="D25" t="str">
            <v>430726199501262221</v>
          </cell>
          <cell r="E25" t="str">
            <v>女</v>
          </cell>
          <cell r="F25" t="str">
            <v>护理</v>
          </cell>
          <cell r="G25" t="str">
            <v>县乡镇卫生院</v>
          </cell>
          <cell r="H25" t="str">
            <v>15197655695</v>
          </cell>
        </row>
        <row r="26">
          <cell r="A26">
            <v>22306715</v>
          </cell>
          <cell r="B26" t="str">
            <v>刘金宇</v>
          </cell>
          <cell r="C26">
            <v>71.5</v>
          </cell>
          <cell r="D26" t="str">
            <v>421022199910207544</v>
          </cell>
          <cell r="E26" t="str">
            <v>女</v>
          </cell>
          <cell r="F26" t="str">
            <v>护理</v>
          </cell>
          <cell r="G26" t="str">
            <v>县乡镇卫生院</v>
          </cell>
          <cell r="H26" t="str">
            <v>18182152556</v>
          </cell>
        </row>
        <row r="27">
          <cell r="A27">
            <v>22306704</v>
          </cell>
          <cell r="B27" t="str">
            <v>彭金萍</v>
          </cell>
          <cell r="C27">
            <v>71</v>
          </cell>
          <cell r="D27" t="str">
            <v>430724199502131642</v>
          </cell>
          <cell r="E27" t="str">
            <v>女</v>
          </cell>
          <cell r="F27" t="str">
            <v>护理</v>
          </cell>
          <cell r="G27" t="str">
            <v>县乡镇卫生院</v>
          </cell>
          <cell r="H27" t="str">
            <v>18673672546</v>
          </cell>
        </row>
        <row r="28">
          <cell r="A28">
            <v>22306811</v>
          </cell>
          <cell r="B28" t="str">
            <v>严婷</v>
          </cell>
          <cell r="C28">
            <v>71</v>
          </cell>
          <cell r="D28" t="str">
            <v>430724199908023625</v>
          </cell>
          <cell r="E28" t="str">
            <v>女</v>
          </cell>
          <cell r="F28" t="str">
            <v>护理</v>
          </cell>
          <cell r="G28" t="str">
            <v>县乡镇卫生院</v>
          </cell>
          <cell r="H28" t="str">
            <v>18229672279</v>
          </cell>
        </row>
        <row r="29">
          <cell r="A29">
            <v>22306628</v>
          </cell>
          <cell r="B29" t="str">
            <v>佘晨</v>
          </cell>
          <cell r="C29">
            <v>70.5</v>
          </cell>
          <cell r="D29" t="str">
            <v>430726199508251365</v>
          </cell>
          <cell r="E29" t="str">
            <v>女</v>
          </cell>
          <cell r="F29" t="str">
            <v>护理</v>
          </cell>
          <cell r="G29" t="str">
            <v>县乡镇卫生院</v>
          </cell>
          <cell r="H29" t="str">
            <v>17752724080</v>
          </cell>
        </row>
        <row r="30">
          <cell r="A30">
            <v>22307522</v>
          </cell>
          <cell r="B30" t="str">
            <v>郭承林</v>
          </cell>
          <cell r="C30">
            <v>61</v>
          </cell>
          <cell r="D30" t="str">
            <v>430702199307228010</v>
          </cell>
          <cell r="E30" t="str">
            <v>男</v>
          </cell>
          <cell r="F30" t="str">
            <v>护理1</v>
          </cell>
          <cell r="G30" t="str">
            <v>县精神康复医院</v>
          </cell>
          <cell r="H30" t="str">
            <v>19974028980</v>
          </cell>
        </row>
        <row r="31">
          <cell r="A31">
            <v>22307527</v>
          </cell>
          <cell r="B31" t="str">
            <v>张博威</v>
          </cell>
          <cell r="C31">
            <v>60</v>
          </cell>
          <cell r="D31" t="str">
            <v>430726200003063735</v>
          </cell>
          <cell r="E31" t="str">
            <v>男</v>
          </cell>
          <cell r="F31" t="str">
            <v>护理1</v>
          </cell>
          <cell r="G31" t="str">
            <v>县精神康复医院</v>
          </cell>
          <cell r="H31" t="str">
            <v>15115654998</v>
          </cell>
        </row>
        <row r="32">
          <cell r="A32">
            <v>22307312</v>
          </cell>
          <cell r="B32" t="str">
            <v>邹琴</v>
          </cell>
          <cell r="C32">
            <v>84.5</v>
          </cell>
          <cell r="D32" t="str">
            <v>43072419990805590X</v>
          </cell>
          <cell r="E32" t="str">
            <v>女</v>
          </cell>
          <cell r="F32" t="str">
            <v>护理1</v>
          </cell>
          <cell r="G32" t="str">
            <v>县人民医院</v>
          </cell>
          <cell r="H32" t="str">
            <v>17873688820</v>
          </cell>
        </row>
        <row r="33">
          <cell r="A33">
            <v>22307409</v>
          </cell>
          <cell r="B33" t="str">
            <v>高蔓捷</v>
          </cell>
          <cell r="C33">
            <v>83.5</v>
          </cell>
          <cell r="D33" t="str">
            <v>43072420010415422X</v>
          </cell>
          <cell r="E33" t="str">
            <v>女</v>
          </cell>
          <cell r="F33" t="str">
            <v>护理1</v>
          </cell>
          <cell r="G33" t="str">
            <v>县人民医院</v>
          </cell>
          <cell r="H33" t="str">
            <v>13272076883</v>
          </cell>
        </row>
        <row r="34">
          <cell r="A34">
            <v>22307421</v>
          </cell>
          <cell r="B34" t="str">
            <v>鲁旺</v>
          </cell>
          <cell r="C34">
            <v>82</v>
          </cell>
          <cell r="D34" t="str">
            <v>430703199509189546</v>
          </cell>
          <cell r="E34" t="str">
            <v>女</v>
          </cell>
          <cell r="F34" t="str">
            <v>护理1</v>
          </cell>
          <cell r="G34" t="str">
            <v>县人民医院</v>
          </cell>
          <cell r="H34" t="str">
            <v>13203626361</v>
          </cell>
        </row>
        <row r="35">
          <cell r="A35">
            <v>22307503</v>
          </cell>
          <cell r="B35" t="str">
            <v>杨子江</v>
          </cell>
          <cell r="C35">
            <v>81</v>
          </cell>
          <cell r="D35" t="str">
            <v>430724200202210045</v>
          </cell>
          <cell r="E35" t="str">
            <v>女</v>
          </cell>
          <cell r="F35" t="str">
            <v>护理1</v>
          </cell>
          <cell r="G35" t="str">
            <v>县人民医院</v>
          </cell>
          <cell r="H35" t="str">
            <v>15673603363</v>
          </cell>
        </row>
        <row r="36">
          <cell r="A36">
            <v>22307212</v>
          </cell>
          <cell r="B36" t="str">
            <v>李梦姣</v>
          </cell>
          <cell r="C36">
            <v>80</v>
          </cell>
          <cell r="D36" t="str">
            <v>430724199601071147</v>
          </cell>
          <cell r="E36" t="str">
            <v>女</v>
          </cell>
          <cell r="F36" t="str">
            <v>护理1</v>
          </cell>
          <cell r="G36" t="str">
            <v>县人民医院</v>
          </cell>
          <cell r="H36" t="str">
            <v>18711084257</v>
          </cell>
        </row>
        <row r="37">
          <cell r="A37">
            <v>22307302</v>
          </cell>
          <cell r="B37" t="str">
            <v>刘美丽</v>
          </cell>
          <cell r="C37">
            <v>80</v>
          </cell>
          <cell r="D37" t="str">
            <v>430726200012273443</v>
          </cell>
          <cell r="E37" t="str">
            <v>女</v>
          </cell>
          <cell r="F37" t="str">
            <v>护理1</v>
          </cell>
          <cell r="G37" t="str">
            <v>县人民医院</v>
          </cell>
          <cell r="H37" t="str">
            <v>15211249307</v>
          </cell>
        </row>
        <row r="38">
          <cell r="A38">
            <v>22307106</v>
          </cell>
          <cell r="B38" t="str">
            <v>李艳</v>
          </cell>
          <cell r="C38">
            <v>79</v>
          </cell>
          <cell r="D38" t="str">
            <v>430724199601011646</v>
          </cell>
          <cell r="E38" t="str">
            <v>女</v>
          </cell>
          <cell r="F38" t="str">
            <v>护理1</v>
          </cell>
          <cell r="G38" t="str">
            <v>县人民医院</v>
          </cell>
          <cell r="H38" t="str">
            <v>18229673832</v>
          </cell>
        </row>
        <row r="39">
          <cell r="A39">
            <v>22307510</v>
          </cell>
          <cell r="B39" t="str">
            <v>曾彩军</v>
          </cell>
          <cell r="C39">
            <v>77</v>
          </cell>
          <cell r="D39" t="str">
            <v>430703199512039645</v>
          </cell>
          <cell r="E39" t="str">
            <v>女</v>
          </cell>
          <cell r="F39" t="str">
            <v>护理1</v>
          </cell>
          <cell r="G39" t="str">
            <v>县人民医院</v>
          </cell>
          <cell r="H39" t="str">
            <v>18229635330</v>
          </cell>
        </row>
        <row r="40">
          <cell r="A40">
            <v>22307517</v>
          </cell>
          <cell r="B40" t="str">
            <v>胡琪</v>
          </cell>
          <cell r="C40">
            <v>77</v>
          </cell>
          <cell r="D40" t="str">
            <v>432425199602046228</v>
          </cell>
          <cell r="E40" t="str">
            <v>女</v>
          </cell>
          <cell r="F40" t="str">
            <v>护理1</v>
          </cell>
          <cell r="G40" t="str">
            <v>县人民医院</v>
          </cell>
          <cell r="H40" t="str">
            <v>15707484274</v>
          </cell>
        </row>
        <row r="41">
          <cell r="A41">
            <v>22306927</v>
          </cell>
          <cell r="B41" t="str">
            <v>刘思梦</v>
          </cell>
          <cell r="C41">
            <v>81.5</v>
          </cell>
          <cell r="D41" t="str">
            <v>43072619991203344X</v>
          </cell>
          <cell r="E41" t="str">
            <v>女</v>
          </cell>
          <cell r="F41" t="str">
            <v>护理2</v>
          </cell>
          <cell r="G41" t="str">
            <v>县精神康复医院</v>
          </cell>
          <cell r="H41" t="str">
            <v>18207368223</v>
          </cell>
        </row>
        <row r="42">
          <cell r="A42">
            <v>22306928</v>
          </cell>
          <cell r="B42" t="str">
            <v>杨雨</v>
          </cell>
          <cell r="C42">
            <v>78</v>
          </cell>
          <cell r="D42" t="str">
            <v>433123199803137582</v>
          </cell>
          <cell r="E42" t="str">
            <v>女</v>
          </cell>
          <cell r="F42" t="str">
            <v>护理2</v>
          </cell>
          <cell r="G42" t="str">
            <v>县精神康复医院</v>
          </cell>
          <cell r="H42" t="str">
            <v>15174387707</v>
          </cell>
        </row>
        <row r="43">
          <cell r="A43">
            <v>22306921</v>
          </cell>
          <cell r="B43" t="str">
            <v>李滢</v>
          </cell>
          <cell r="C43">
            <v>74</v>
          </cell>
          <cell r="D43" t="str">
            <v>430723199407147842</v>
          </cell>
          <cell r="E43" t="str">
            <v>女</v>
          </cell>
          <cell r="F43" t="str">
            <v>护理2</v>
          </cell>
          <cell r="G43" t="str">
            <v>县精神康复医院</v>
          </cell>
          <cell r="H43" t="str">
            <v>18974299819</v>
          </cell>
        </row>
        <row r="44">
          <cell r="A44">
            <v>22306922</v>
          </cell>
          <cell r="B44" t="str">
            <v>邓雨</v>
          </cell>
          <cell r="C44">
            <v>72</v>
          </cell>
          <cell r="D44" t="str">
            <v>430724199408231620</v>
          </cell>
          <cell r="E44" t="str">
            <v>女</v>
          </cell>
          <cell r="F44" t="str">
            <v>护理2</v>
          </cell>
          <cell r="G44" t="str">
            <v>县精神康复医院</v>
          </cell>
          <cell r="H44" t="str">
            <v>15675658200</v>
          </cell>
        </row>
        <row r="45">
          <cell r="A45">
            <v>22307920</v>
          </cell>
          <cell r="B45" t="str">
            <v>田攀</v>
          </cell>
          <cell r="C45">
            <v>75</v>
          </cell>
          <cell r="D45" t="str">
            <v>430724199607093910</v>
          </cell>
          <cell r="E45" t="str">
            <v>男</v>
          </cell>
          <cell r="F45" t="str">
            <v>护理2</v>
          </cell>
          <cell r="G45" t="str">
            <v>县人民医院</v>
          </cell>
          <cell r="H45" t="str">
            <v>18073638618</v>
          </cell>
        </row>
        <row r="46">
          <cell r="A46">
            <v>22307921</v>
          </cell>
          <cell r="B46" t="str">
            <v>刘广睿</v>
          </cell>
          <cell r="C46">
            <v>71.5</v>
          </cell>
          <cell r="D46" t="str">
            <v>43313019961017003X</v>
          </cell>
          <cell r="E46" t="str">
            <v>男</v>
          </cell>
          <cell r="F46" t="str">
            <v>护理2</v>
          </cell>
          <cell r="G46" t="str">
            <v>县人民医院</v>
          </cell>
          <cell r="H46" t="str">
            <v>17742631017</v>
          </cell>
        </row>
      </sheetData>
      <sheetData sheetId="1">
        <row r="3">
          <cell r="C3">
            <v>22307824</v>
          </cell>
          <cell r="F3">
            <v>86.4</v>
          </cell>
        </row>
        <row r="4">
          <cell r="C4">
            <v>22306928</v>
          </cell>
          <cell r="F4">
            <v>83</v>
          </cell>
        </row>
        <row r="5">
          <cell r="C5">
            <v>22306921</v>
          </cell>
          <cell r="F5">
            <v>89.3</v>
          </cell>
        </row>
        <row r="6">
          <cell r="C6">
            <v>22307421</v>
          </cell>
          <cell r="F6">
            <v>85.2</v>
          </cell>
        </row>
        <row r="7">
          <cell r="C7">
            <v>22307522</v>
          </cell>
          <cell r="F7">
            <v>79.2</v>
          </cell>
        </row>
        <row r="8">
          <cell r="C8">
            <v>22306706</v>
          </cell>
          <cell r="F8">
            <v>87.4</v>
          </cell>
        </row>
        <row r="9">
          <cell r="C9">
            <v>22307902</v>
          </cell>
          <cell r="F9">
            <v>86.2</v>
          </cell>
        </row>
        <row r="10">
          <cell r="C10">
            <v>22306704</v>
          </cell>
          <cell r="F10">
            <v>91.3</v>
          </cell>
        </row>
        <row r="11">
          <cell r="C11">
            <v>22307610</v>
          </cell>
          <cell r="F11">
            <v>83.6</v>
          </cell>
        </row>
        <row r="12">
          <cell r="C12">
            <v>22307517</v>
          </cell>
          <cell r="F12">
            <v>90.1</v>
          </cell>
        </row>
        <row r="13">
          <cell r="C13">
            <v>22307823</v>
          </cell>
          <cell r="F13">
            <v>80.400000000000006</v>
          </cell>
        </row>
        <row r="14">
          <cell r="C14">
            <v>22307710</v>
          </cell>
          <cell r="F14">
            <v>85</v>
          </cell>
        </row>
        <row r="15">
          <cell r="C15">
            <v>22307628</v>
          </cell>
          <cell r="F15">
            <v>93.2</v>
          </cell>
        </row>
        <row r="16">
          <cell r="C16">
            <v>22307621</v>
          </cell>
          <cell r="F16">
            <v>88.9</v>
          </cell>
        </row>
        <row r="17">
          <cell r="C17">
            <v>22306817</v>
          </cell>
          <cell r="F17">
            <v>75.8</v>
          </cell>
        </row>
        <row r="18">
          <cell r="C18">
            <v>22307503</v>
          </cell>
          <cell r="F18">
            <v>94.4</v>
          </cell>
        </row>
        <row r="19">
          <cell r="C19">
            <v>22307212</v>
          </cell>
          <cell r="F19">
            <v>81.5</v>
          </cell>
        </row>
        <row r="20">
          <cell r="C20">
            <v>22306628</v>
          </cell>
          <cell r="F20">
            <v>86.6</v>
          </cell>
        </row>
        <row r="21">
          <cell r="C21">
            <v>22306811</v>
          </cell>
          <cell r="F21">
            <v>92</v>
          </cell>
        </row>
        <row r="22">
          <cell r="C22">
            <v>22307904</v>
          </cell>
          <cell r="F22">
            <v>85.6</v>
          </cell>
        </row>
        <row r="23">
          <cell r="C23">
            <v>22307921</v>
          </cell>
          <cell r="F23">
            <v>87.8</v>
          </cell>
        </row>
        <row r="24">
          <cell r="C24">
            <v>22307721</v>
          </cell>
          <cell r="F24">
            <v>79</v>
          </cell>
        </row>
        <row r="25">
          <cell r="C25">
            <v>22307911</v>
          </cell>
          <cell r="F25">
            <v>73.599999999999994</v>
          </cell>
        </row>
        <row r="26">
          <cell r="C26">
            <v>22306618</v>
          </cell>
          <cell r="F26">
            <v>93.6</v>
          </cell>
        </row>
        <row r="27">
          <cell r="C27">
            <v>22306727</v>
          </cell>
          <cell r="F27">
            <v>86.4</v>
          </cell>
        </row>
        <row r="28">
          <cell r="C28">
            <v>22307624</v>
          </cell>
          <cell r="F28">
            <v>92</v>
          </cell>
        </row>
        <row r="29">
          <cell r="C29">
            <v>22306711</v>
          </cell>
          <cell r="F29">
            <v>73</v>
          </cell>
        </row>
        <row r="30">
          <cell r="C30">
            <v>22306825</v>
          </cell>
          <cell r="F30">
            <v>80.400000000000006</v>
          </cell>
        </row>
        <row r="31">
          <cell r="C31">
            <v>22307920</v>
          </cell>
          <cell r="F31">
            <v>91.6</v>
          </cell>
        </row>
        <row r="32">
          <cell r="C32">
            <v>22306922</v>
          </cell>
          <cell r="F32">
            <v>92</v>
          </cell>
        </row>
        <row r="33">
          <cell r="C33">
            <v>22307106</v>
          </cell>
          <cell r="F33">
            <v>88.5</v>
          </cell>
        </row>
        <row r="34">
          <cell r="C34">
            <v>22307409</v>
          </cell>
          <cell r="F34">
            <v>91.6</v>
          </cell>
        </row>
        <row r="35">
          <cell r="C35">
            <v>22307312</v>
          </cell>
          <cell r="F35">
            <v>82.8</v>
          </cell>
        </row>
        <row r="36">
          <cell r="C36">
            <v>22307510</v>
          </cell>
          <cell r="F36">
            <v>78.599999999999994</v>
          </cell>
        </row>
        <row r="37">
          <cell r="C37">
            <v>22307527</v>
          </cell>
          <cell r="F37">
            <v>79.7</v>
          </cell>
        </row>
        <row r="38">
          <cell r="C38">
            <v>22306927</v>
          </cell>
          <cell r="F38">
            <v>93</v>
          </cell>
        </row>
        <row r="39">
          <cell r="C39">
            <v>22307908</v>
          </cell>
          <cell r="F39">
            <v>94.5</v>
          </cell>
        </row>
        <row r="40">
          <cell r="C40">
            <v>22307711</v>
          </cell>
          <cell r="F40">
            <v>83.2</v>
          </cell>
        </row>
        <row r="41">
          <cell r="C41">
            <v>22307302</v>
          </cell>
          <cell r="F41">
            <v>74.8</v>
          </cell>
        </row>
        <row r="42">
          <cell r="C42">
            <v>22306715</v>
          </cell>
          <cell r="F42">
            <v>86.2</v>
          </cell>
        </row>
        <row r="43">
          <cell r="C43">
            <v>22306819</v>
          </cell>
          <cell r="F43">
            <v>91.6</v>
          </cell>
        </row>
        <row r="44">
          <cell r="C44">
            <v>22307814</v>
          </cell>
          <cell r="F44">
            <v>94.2</v>
          </cell>
        </row>
        <row r="45">
          <cell r="C45">
            <v>22306805</v>
          </cell>
          <cell r="F45">
            <v>78.400000000000006</v>
          </cell>
        </row>
        <row r="46">
          <cell r="C46">
            <v>22307729</v>
          </cell>
          <cell r="F46">
            <v>95.6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面试人员"/>
      <sheetName val="面试成绩汇总表"/>
      <sheetName val="综合成绩汇总表"/>
      <sheetName val="综合成绩汇总表 (2)"/>
      <sheetName val="综合成绩A组 (公示)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  <sheetDataSet>
      <sheetData sheetId="0">
        <row r="2">
          <cell r="A2" t="str">
            <v>准考证号</v>
          </cell>
          <cell r="B2" t="str">
            <v>姓名</v>
          </cell>
          <cell r="C2" t="str">
            <v>笔试成绩</v>
          </cell>
          <cell r="D2" t="str">
            <v>身份证号</v>
          </cell>
          <cell r="E2" t="str">
            <v>性别</v>
          </cell>
          <cell r="F2" t="str">
            <v>报名岗位</v>
          </cell>
          <cell r="G2" t="str">
            <v>所属单位</v>
          </cell>
          <cell r="H2" t="str">
            <v>手机</v>
          </cell>
        </row>
        <row r="3">
          <cell r="A3">
            <v>22305126</v>
          </cell>
          <cell r="B3" t="str">
            <v>姜娇</v>
          </cell>
          <cell r="C3">
            <v>64.5</v>
          </cell>
          <cell r="D3" t="str">
            <v>430725199306180021</v>
          </cell>
          <cell r="E3" t="str">
            <v>女</v>
          </cell>
          <cell r="F3" t="str">
            <v>财务</v>
          </cell>
          <cell r="G3" t="str">
            <v>县疾病预防控制中心</v>
          </cell>
          <cell r="H3" t="str">
            <v>18152669231</v>
          </cell>
        </row>
        <row r="4">
          <cell r="A4">
            <v>22305122</v>
          </cell>
          <cell r="B4" t="str">
            <v>吴敏</v>
          </cell>
          <cell r="C4">
            <v>59.4</v>
          </cell>
          <cell r="D4" t="str">
            <v>430724199504041624</v>
          </cell>
          <cell r="E4" t="str">
            <v>女</v>
          </cell>
          <cell r="F4" t="str">
            <v>财务</v>
          </cell>
          <cell r="G4" t="str">
            <v>县疾病预防控制中心</v>
          </cell>
          <cell r="H4" t="str">
            <v>13762184469</v>
          </cell>
        </row>
        <row r="5">
          <cell r="A5">
            <v>22305221</v>
          </cell>
          <cell r="B5" t="str">
            <v>李婉淇</v>
          </cell>
          <cell r="C5">
            <v>74.400000000000006</v>
          </cell>
          <cell r="D5" t="str">
            <v>430724200001080061</v>
          </cell>
          <cell r="E5" t="str">
            <v>女</v>
          </cell>
          <cell r="F5" t="str">
            <v>财务</v>
          </cell>
          <cell r="G5" t="str">
            <v>县中医医院</v>
          </cell>
          <cell r="H5" t="str">
            <v>17330215363</v>
          </cell>
        </row>
        <row r="6">
          <cell r="A6">
            <v>22305219</v>
          </cell>
          <cell r="B6" t="str">
            <v>李梦平</v>
          </cell>
          <cell r="C6">
            <v>72</v>
          </cell>
          <cell r="D6" t="str">
            <v>430703199112100021</v>
          </cell>
          <cell r="E6" t="str">
            <v>女</v>
          </cell>
          <cell r="F6" t="str">
            <v>财务</v>
          </cell>
          <cell r="G6" t="str">
            <v>县中医医院</v>
          </cell>
          <cell r="H6" t="str">
            <v>15386103510</v>
          </cell>
        </row>
        <row r="7">
          <cell r="A7">
            <v>22305225</v>
          </cell>
          <cell r="B7" t="str">
            <v>徐雅洁</v>
          </cell>
          <cell r="C7">
            <v>68.8</v>
          </cell>
          <cell r="D7" t="str">
            <v>430724200005261126</v>
          </cell>
          <cell r="E7" t="str">
            <v>女</v>
          </cell>
          <cell r="F7" t="str">
            <v>财务</v>
          </cell>
          <cell r="G7" t="str">
            <v>县中医医院</v>
          </cell>
          <cell r="H7" t="str">
            <v>15573696997</v>
          </cell>
        </row>
        <row r="8">
          <cell r="A8">
            <v>22305215</v>
          </cell>
          <cell r="B8" t="str">
            <v>袁锦芳</v>
          </cell>
          <cell r="C8">
            <v>67.7</v>
          </cell>
          <cell r="D8" t="str">
            <v>430124199811080022</v>
          </cell>
          <cell r="E8" t="str">
            <v>女</v>
          </cell>
          <cell r="F8" t="str">
            <v>财务</v>
          </cell>
          <cell r="G8" t="str">
            <v>县中医医院</v>
          </cell>
          <cell r="H8" t="str">
            <v>15116352062</v>
          </cell>
        </row>
        <row r="9">
          <cell r="A9">
            <v>22305609</v>
          </cell>
          <cell r="B9" t="str">
            <v>郭铖</v>
          </cell>
          <cell r="C9">
            <v>69.099999999999994</v>
          </cell>
          <cell r="D9" t="str">
            <v>43072419880212161X</v>
          </cell>
          <cell r="E9" t="str">
            <v>男</v>
          </cell>
          <cell r="F9" t="str">
            <v>财务</v>
          </cell>
          <cell r="G9" t="str">
            <v>县乡镇卫生院</v>
          </cell>
          <cell r="H9" t="str">
            <v>18573659086</v>
          </cell>
        </row>
        <row r="10">
          <cell r="A10">
            <v>22305526</v>
          </cell>
          <cell r="B10" t="str">
            <v>陈紫微</v>
          </cell>
          <cell r="C10">
            <v>67.3</v>
          </cell>
          <cell r="D10" t="str">
            <v>430724200101200040</v>
          </cell>
          <cell r="E10" t="str">
            <v>女</v>
          </cell>
          <cell r="F10" t="str">
            <v>财务</v>
          </cell>
          <cell r="G10" t="str">
            <v>县乡镇卫生院</v>
          </cell>
          <cell r="H10" t="str">
            <v>18711662966</v>
          </cell>
        </row>
        <row r="11">
          <cell r="A11">
            <v>22305618</v>
          </cell>
          <cell r="B11" t="str">
            <v>张艳</v>
          </cell>
          <cell r="C11">
            <v>65.2</v>
          </cell>
          <cell r="D11" t="str">
            <v>430725199310133965</v>
          </cell>
          <cell r="E11" t="str">
            <v>女</v>
          </cell>
          <cell r="F11" t="str">
            <v>财务</v>
          </cell>
          <cell r="G11" t="str">
            <v>县乡镇卫生院</v>
          </cell>
          <cell r="H11" t="str">
            <v>15574265876</v>
          </cell>
        </row>
        <row r="12">
          <cell r="A12">
            <v>22305527</v>
          </cell>
          <cell r="B12" t="str">
            <v>叶哲昂</v>
          </cell>
          <cell r="C12">
            <v>64.2</v>
          </cell>
          <cell r="D12" t="str">
            <v>430722199507122275</v>
          </cell>
          <cell r="E12" t="str">
            <v>男</v>
          </cell>
          <cell r="F12" t="str">
            <v>财务</v>
          </cell>
          <cell r="G12" t="str">
            <v>县乡镇卫生院</v>
          </cell>
          <cell r="H12" t="str">
            <v>17608400145</v>
          </cell>
        </row>
        <row r="13">
          <cell r="A13">
            <v>22305105</v>
          </cell>
          <cell r="B13" t="str">
            <v>周浩天</v>
          </cell>
          <cell r="C13">
            <v>61.3</v>
          </cell>
          <cell r="D13" t="str">
            <v>43060219961104451X</v>
          </cell>
          <cell r="E13" t="str">
            <v>男</v>
          </cell>
          <cell r="F13" t="str">
            <v>财务1</v>
          </cell>
          <cell r="G13" t="str">
            <v>县妇保计生服务中心</v>
          </cell>
          <cell r="H13" t="str">
            <v>15173179452</v>
          </cell>
        </row>
        <row r="14">
          <cell r="A14">
            <v>22305103</v>
          </cell>
          <cell r="B14" t="str">
            <v>万梓烙</v>
          </cell>
          <cell r="C14">
            <v>61</v>
          </cell>
          <cell r="D14" t="str">
            <v>430724199901080010</v>
          </cell>
          <cell r="E14" t="str">
            <v>男</v>
          </cell>
          <cell r="F14" t="str">
            <v>财务1</v>
          </cell>
          <cell r="G14" t="str">
            <v>县妇保计生服务中心</v>
          </cell>
          <cell r="H14" t="str">
            <v>18397361595</v>
          </cell>
        </row>
        <row r="15">
          <cell r="A15">
            <v>22305203</v>
          </cell>
          <cell r="B15" t="str">
            <v>杨杨</v>
          </cell>
          <cell r="C15">
            <v>69.400000000000006</v>
          </cell>
          <cell r="D15" t="str">
            <v>370402199602293939</v>
          </cell>
          <cell r="E15" t="str">
            <v>男</v>
          </cell>
          <cell r="F15" t="str">
            <v>财务1</v>
          </cell>
          <cell r="G15" t="str">
            <v>县人民医院</v>
          </cell>
          <cell r="H15" t="str">
            <v>15080631996</v>
          </cell>
        </row>
        <row r="16">
          <cell r="A16">
            <v>22305207</v>
          </cell>
          <cell r="B16" t="str">
            <v>闫留洋</v>
          </cell>
          <cell r="C16">
            <v>63.2</v>
          </cell>
          <cell r="D16" t="str">
            <v>430726199711270035</v>
          </cell>
          <cell r="E16" t="str">
            <v>男</v>
          </cell>
          <cell r="F16" t="str">
            <v>财务1</v>
          </cell>
          <cell r="G16" t="str">
            <v>县人民医院</v>
          </cell>
          <cell r="H16" t="str">
            <v>17872361229</v>
          </cell>
        </row>
        <row r="17">
          <cell r="A17">
            <v>22305109</v>
          </cell>
          <cell r="B17" t="str">
            <v>粟棋丽</v>
          </cell>
          <cell r="C17">
            <v>69</v>
          </cell>
          <cell r="D17" t="str">
            <v>430703199310157600</v>
          </cell>
          <cell r="E17" t="str">
            <v>女</v>
          </cell>
          <cell r="F17" t="str">
            <v>财务2</v>
          </cell>
          <cell r="G17" t="str">
            <v>县妇保计生服务中心</v>
          </cell>
          <cell r="H17" t="str">
            <v>18473609836</v>
          </cell>
        </row>
        <row r="18">
          <cell r="A18">
            <v>22305121</v>
          </cell>
          <cell r="B18" t="str">
            <v>徐凤</v>
          </cell>
          <cell r="C18">
            <v>68.2</v>
          </cell>
          <cell r="D18" t="str">
            <v>430724199904116525</v>
          </cell>
          <cell r="E18" t="str">
            <v>女</v>
          </cell>
          <cell r="F18" t="str">
            <v>财务2</v>
          </cell>
          <cell r="G18" t="str">
            <v>县妇保计生服务中心</v>
          </cell>
          <cell r="H18" t="str">
            <v>18811387672</v>
          </cell>
        </row>
        <row r="19">
          <cell r="A19">
            <v>22305214</v>
          </cell>
          <cell r="B19" t="str">
            <v>徐博艺</v>
          </cell>
          <cell r="C19">
            <v>64.5</v>
          </cell>
          <cell r="D19" t="str">
            <v>430724199811151129</v>
          </cell>
          <cell r="E19" t="str">
            <v>女</v>
          </cell>
          <cell r="F19" t="str">
            <v>财务2</v>
          </cell>
          <cell r="G19" t="str">
            <v>县人民医院</v>
          </cell>
          <cell r="H19" t="str">
            <v>19173138016</v>
          </cell>
        </row>
        <row r="20">
          <cell r="A20">
            <v>22305210</v>
          </cell>
          <cell r="B20" t="str">
            <v>吴樊</v>
          </cell>
          <cell r="C20">
            <v>59.8</v>
          </cell>
          <cell r="D20" t="str">
            <v>430724199711301628</v>
          </cell>
          <cell r="E20" t="str">
            <v>女</v>
          </cell>
          <cell r="F20" t="str">
            <v>财务2</v>
          </cell>
          <cell r="G20" t="str">
            <v>县人民医院</v>
          </cell>
          <cell r="H20" t="str">
            <v>18907362535</v>
          </cell>
        </row>
        <row r="21">
          <cell r="A21">
            <v>22308113</v>
          </cell>
          <cell r="B21" t="str">
            <v>余彩虹</v>
          </cell>
          <cell r="C21">
            <v>58</v>
          </cell>
          <cell r="D21" t="str">
            <v>430724199709032123</v>
          </cell>
          <cell r="E21" t="str">
            <v>女</v>
          </cell>
          <cell r="F21" t="str">
            <v>儿科医生</v>
          </cell>
          <cell r="G21" t="str">
            <v>县精神康复医院</v>
          </cell>
          <cell r="H21" t="str">
            <v>18797778743</v>
          </cell>
        </row>
        <row r="22">
          <cell r="A22">
            <v>22300113</v>
          </cell>
          <cell r="B22" t="str">
            <v>谈瑨</v>
          </cell>
          <cell r="C22">
            <v>80.3</v>
          </cell>
          <cell r="D22" t="str">
            <v>430624200005288323</v>
          </cell>
          <cell r="E22" t="str">
            <v>女</v>
          </cell>
          <cell r="F22" t="str">
            <v>管理</v>
          </cell>
          <cell r="G22" t="str">
            <v>县妇保计生服务中心</v>
          </cell>
          <cell r="H22" t="str">
            <v>18711256731</v>
          </cell>
        </row>
        <row r="23">
          <cell r="A23">
            <v>22300115</v>
          </cell>
          <cell r="B23" t="str">
            <v>田凯</v>
          </cell>
          <cell r="C23">
            <v>67.099999999999994</v>
          </cell>
          <cell r="D23" t="str">
            <v>42282819930110151X</v>
          </cell>
          <cell r="E23" t="str">
            <v>男</v>
          </cell>
          <cell r="F23" t="str">
            <v>管理</v>
          </cell>
          <cell r="G23" t="str">
            <v>县妇保计生服务中心</v>
          </cell>
          <cell r="H23" t="str">
            <v>18372509759</v>
          </cell>
        </row>
        <row r="24">
          <cell r="A24">
            <v>22309818</v>
          </cell>
          <cell r="B24" t="str">
            <v>雷慧</v>
          </cell>
          <cell r="C24">
            <v>67</v>
          </cell>
          <cell r="D24" t="str">
            <v>430724199202075423</v>
          </cell>
          <cell r="E24" t="str">
            <v>女</v>
          </cell>
          <cell r="F24" t="str">
            <v>管理1</v>
          </cell>
          <cell r="G24" t="str">
            <v>县人民医院</v>
          </cell>
          <cell r="H24" t="str">
            <v>13272080722</v>
          </cell>
        </row>
        <row r="25">
          <cell r="A25">
            <v>22309817</v>
          </cell>
          <cell r="B25" t="str">
            <v>颜钦</v>
          </cell>
          <cell r="C25">
            <v>58</v>
          </cell>
          <cell r="D25" t="str">
            <v>430724199810220022</v>
          </cell>
          <cell r="E25" t="str">
            <v>女</v>
          </cell>
          <cell r="F25" t="str">
            <v>管理1</v>
          </cell>
          <cell r="G25" t="str">
            <v>县人民医院</v>
          </cell>
          <cell r="H25" t="str">
            <v>19918925700</v>
          </cell>
        </row>
        <row r="26">
          <cell r="A26">
            <v>22300524</v>
          </cell>
          <cell r="B26" t="str">
            <v>黎观潮</v>
          </cell>
          <cell r="C26">
            <v>79.900000000000006</v>
          </cell>
          <cell r="D26" t="str">
            <v>430724199008210011</v>
          </cell>
          <cell r="E26" t="str">
            <v>男</v>
          </cell>
          <cell r="F26" t="str">
            <v>管理3</v>
          </cell>
          <cell r="G26" t="str">
            <v>县人民医院</v>
          </cell>
          <cell r="H26" t="str">
            <v>18397366788</v>
          </cell>
        </row>
        <row r="27">
          <cell r="A27">
            <v>22300513</v>
          </cell>
          <cell r="B27" t="str">
            <v>田丁尧</v>
          </cell>
          <cell r="C27">
            <v>76.8</v>
          </cell>
          <cell r="D27" t="str">
            <v>430725199402147264</v>
          </cell>
          <cell r="E27" t="str">
            <v>女</v>
          </cell>
          <cell r="F27" t="str">
            <v>管理3</v>
          </cell>
          <cell r="G27" t="str">
            <v>县人民医院</v>
          </cell>
          <cell r="H27" t="str">
            <v>13298686064</v>
          </cell>
        </row>
        <row r="28">
          <cell r="A28">
            <v>22308408</v>
          </cell>
          <cell r="B28" t="str">
            <v>何福云</v>
          </cell>
          <cell r="C28">
            <v>60.5</v>
          </cell>
          <cell r="D28" t="str">
            <v>430703199810030024</v>
          </cell>
          <cell r="E28" t="str">
            <v>女</v>
          </cell>
          <cell r="F28" t="str">
            <v>检验</v>
          </cell>
          <cell r="G28" t="str">
            <v>县妇保计生服务中心</v>
          </cell>
          <cell r="H28" t="str">
            <v>15211008563</v>
          </cell>
        </row>
        <row r="29">
          <cell r="A29">
            <v>22308407</v>
          </cell>
          <cell r="B29" t="str">
            <v>汤兴</v>
          </cell>
          <cell r="C29">
            <v>60</v>
          </cell>
          <cell r="D29" t="str">
            <v>430724199411130820</v>
          </cell>
          <cell r="E29" t="str">
            <v>女</v>
          </cell>
          <cell r="F29" t="str">
            <v>检验</v>
          </cell>
          <cell r="G29" t="str">
            <v>县妇保计生服务中心</v>
          </cell>
          <cell r="H29" t="str">
            <v>15386163600</v>
          </cell>
        </row>
        <row r="30">
          <cell r="A30">
            <v>22308127</v>
          </cell>
          <cell r="B30" t="str">
            <v>黄敏</v>
          </cell>
          <cell r="C30">
            <v>62</v>
          </cell>
          <cell r="D30" t="str">
            <v>430724200006105862</v>
          </cell>
          <cell r="E30" t="str">
            <v>女</v>
          </cell>
          <cell r="F30" t="str">
            <v>检验</v>
          </cell>
          <cell r="G30" t="str">
            <v>县疾病预防控制中心</v>
          </cell>
          <cell r="H30" t="str">
            <v>15364177387</v>
          </cell>
        </row>
        <row r="31">
          <cell r="A31">
            <v>22308124</v>
          </cell>
          <cell r="B31" t="str">
            <v>吕鑫</v>
          </cell>
          <cell r="C31">
            <v>61.5</v>
          </cell>
          <cell r="D31" t="str">
            <v>430781200008086041</v>
          </cell>
          <cell r="E31" t="str">
            <v>女</v>
          </cell>
          <cell r="F31" t="str">
            <v>检验</v>
          </cell>
          <cell r="G31" t="str">
            <v>县疾病预防控制中心</v>
          </cell>
          <cell r="H31" t="str">
            <v>17872640282</v>
          </cell>
        </row>
        <row r="32">
          <cell r="A32">
            <v>22308412</v>
          </cell>
          <cell r="B32" t="str">
            <v>谭林</v>
          </cell>
          <cell r="C32">
            <v>57.5</v>
          </cell>
          <cell r="D32" t="str">
            <v>430724199803121122</v>
          </cell>
          <cell r="E32" t="str">
            <v>女</v>
          </cell>
          <cell r="F32" t="str">
            <v>检验</v>
          </cell>
          <cell r="G32" t="str">
            <v>县血防院</v>
          </cell>
          <cell r="H32" t="str">
            <v>18773663991</v>
          </cell>
        </row>
        <row r="33">
          <cell r="A33">
            <v>22308417</v>
          </cell>
          <cell r="B33" t="str">
            <v>李思源</v>
          </cell>
          <cell r="C33">
            <v>54.5</v>
          </cell>
          <cell r="D33" t="str">
            <v>430725199906272528</v>
          </cell>
          <cell r="E33" t="str">
            <v>女</v>
          </cell>
          <cell r="F33" t="str">
            <v>检验</v>
          </cell>
          <cell r="G33" t="str">
            <v>县血防院</v>
          </cell>
          <cell r="H33" t="str">
            <v>18229622102</v>
          </cell>
        </row>
        <row r="34">
          <cell r="A34">
            <v>22308512</v>
          </cell>
          <cell r="B34" t="str">
            <v>王婉蓉</v>
          </cell>
          <cell r="C34">
            <v>66.5</v>
          </cell>
          <cell r="D34" t="str">
            <v>430725199912275864</v>
          </cell>
          <cell r="E34" t="str">
            <v>女</v>
          </cell>
          <cell r="F34" t="str">
            <v>检验</v>
          </cell>
          <cell r="G34" t="str">
            <v>县精神康复医院</v>
          </cell>
          <cell r="H34" t="str">
            <v>17373601211</v>
          </cell>
        </row>
        <row r="35">
          <cell r="A35">
            <v>22308507</v>
          </cell>
          <cell r="B35" t="str">
            <v>汤庆</v>
          </cell>
          <cell r="C35">
            <v>60</v>
          </cell>
          <cell r="D35" t="str">
            <v>430822199910010068</v>
          </cell>
          <cell r="E35" t="str">
            <v>女</v>
          </cell>
          <cell r="F35" t="str">
            <v>检验</v>
          </cell>
          <cell r="G35" t="str">
            <v>县精神康复医院</v>
          </cell>
          <cell r="H35" t="str">
            <v>18474433305</v>
          </cell>
        </row>
        <row r="36">
          <cell r="A36">
            <v>22308510</v>
          </cell>
          <cell r="B36" t="str">
            <v>徐连菊</v>
          </cell>
          <cell r="C36">
            <v>58</v>
          </cell>
          <cell r="D36" t="str">
            <v>430723199410241821</v>
          </cell>
          <cell r="E36" t="str">
            <v>女</v>
          </cell>
          <cell r="F36" t="str">
            <v>检验</v>
          </cell>
          <cell r="G36" t="str">
            <v>县精神康复医院</v>
          </cell>
          <cell r="H36" t="str">
            <v>15616635662</v>
          </cell>
        </row>
        <row r="37">
          <cell r="A37">
            <v>22308505</v>
          </cell>
          <cell r="B37" t="str">
            <v>杨博雯</v>
          </cell>
          <cell r="C37">
            <v>56</v>
          </cell>
          <cell r="D37" t="str">
            <v>432425199704215029</v>
          </cell>
          <cell r="E37" t="str">
            <v>女</v>
          </cell>
          <cell r="F37" t="str">
            <v>检验</v>
          </cell>
          <cell r="G37" t="str">
            <v>县精神康复医院</v>
          </cell>
          <cell r="H37" t="str">
            <v>13575182428</v>
          </cell>
        </row>
        <row r="38">
          <cell r="A38">
            <v>22308423</v>
          </cell>
          <cell r="B38" t="str">
            <v>罗丹</v>
          </cell>
          <cell r="C38">
            <v>63.5</v>
          </cell>
          <cell r="D38" t="str">
            <v>430724199705063221</v>
          </cell>
          <cell r="E38" t="str">
            <v>女</v>
          </cell>
          <cell r="F38" t="str">
            <v>检验</v>
          </cell>
          <cell r="G38" t="str">
            <v>县人民医院</v>
          </cell>
          <cell r="H38" t="str">
            <v>17363609322</v>
          </cell>
        </row>
        <row r="39">
          <cell r="A39">
            <v>22308418</v>
          </cell>
          <cell r="B39" t="str">
            <v>张钰</v>
          </cell>
          <cell r="C39">
            <v>62</v>
          </cell>
          <cell r="D39" t="str">
            <v>430723199801162645</v>
          </cell>
          <cell r="E39" t="str">
            <v>女</v>
          </cell>
          <cell r="F39" t="str">
            <v>检验</v>
          </cell>
          <cell r="G39" t="str">
            <v>县人民医院</v>
          </cell>
          <cell r="H39" t="str">
            <v>18273997745</v>
          </cell>
        </row>
        <row r="40">
          <cell r="A40">
            <v>22308427</v>
          </cell>
          <cell r="B40" t="str">
            <v>吴雨真</v>
          </cell>
          <cell r="C40">
            <v>55.5</v>
          </cell>
          <cell r="D40" t="str">
            <v>430703200004281027</v>
          </cell>
          <cell r="E40" t="str">
            <v>女</v>
          </cell>
          <cell r="F40" t="str">
            <v>检验</v>
          </cell>
          <cell r="G40" t="str">
            <v>县乡镇卫生院</v>
          </cell>
          <cell r="H40" t="str">
            <v>18152692418</v>
          </cell>
        </row>
        <row r="41">
          <cell r="A41">
            <v>22308219</v>
          </cell>
          <cell r="B41" t="str">
            <v>吴星岚</v>
          </cell>
          <cell r="C41">
            <v>80.5</v>
          </cell>
          <cell r="D41" t="str">
            <v>430822199901165121</v>
          </cell>
          <cell r="E41" t="str">
            <v>女</v>
          </cell>
          <cell r="F41" t="str">
            <v>康复治疗</v>
          </cell>
          <cell r="G41" t="str">
            <v>县人民医院</v>
          </cell>
          <cell r="H41" t="str">
            <v>18174478625</v>
          </cell>
        </row>
        <row r="42">
          <cell r="A42">
            <v>22308224</v>
          </cell>
          <cell r="B42" t="str">
            <v>邓伊宏</v>
          </cell>
          <cell r="C42">
            <v>78.5</v>
          </cell>
          <cell r="D42" t="str">
            <v>430821200010220026</v>
          </cell>
          <cell r="E42" t="str">
            <v>女</v>
          </cell>
          <cell r="F42" t="str">
            <v>康复治疗</v>
          </cell>
          <cell r="G42" t="str">
            <v>县人民医院</v>
          </cell>
          <cell r="H42" t="str">
            <v>13135237202</v>
          </cell>
        </row>
        <row r="43">
          <cell r="A43">
            <v>22308223</v>
          </cell>
          <cell r="B43" t="str">
            <v>江铭</v>
          </cell>
          <cell r="C43">
            <v>76</v>
          </cell>
          <cell r="D43" t="str">
            <v>43072419990929112X</v>
          </cell>
          <cell r="E43" t="str">
            <v>女</v>
          </cell>
          <cell r="F43" t="str">
            <v>康复治疗</v>
          </cell>
          <cell r="G43" t="str">
            <v>县人民医院</v>
          </cell>
          <cell r="H43" t="str">
            <v>15274816744</v>
          </cell>
        </row>
        <row r="44">
          <cell r="A44">
            <v>22308212</v>
          </cell>
          <cell r="B44" t="str">
            <v>叶锋</v>
          </cell>
          <cell r="C44">
            <v>75</v>
          </cell>
          <cell r="D44" t="str">
            <v>430723200006171417</v>
          </cell>
          <cell r="E44" t="str">
            <v>男</v>
          </cell>
          <cell r="F44" t="str">
            <v>康复治疗</v>
          </cell>
          <cell r="G44" t="str">
            <v>县人民医院</v>
          </cell>
          <cell r="H44" t="str">
            <v>18569434603</v>
          </cell>
        </row>
        <row r="45">
          <cell r="A45">
            <v>22308028</v>
          </cell>
          <cell r="B45" t="str">
            <v>陈桂芬</v>
          </cell>
          <cell r="C45">
            <v>63</v>
          </cell>
          <cell r="D45" t="str">
            <v>430723199610017824</v>
          </cell>
          <cell r="E45" t="str">
            <v>女</v>
          </cell>
          <cell r="F45" t="str">
            <v>临床医生</v>
          </cell>
          <cell r="G45" t="str">
            <v>县精神康复医院</v>
          </cell>
          <cell r="H45" t="str">
            <v>15274292870</v>
          </cell>
        </row>
        <row r="46">
          <cell r="A46">
            <v>22308026</v>
          </cell>
          <cell r="B46" t="str">
            <v>于彬</v>
          </cell>
          <cell r="C46">
            <v>59</v>
          </cell>
          <cell r="D46" t="str">
            <v>430724199006255435</v>
          </cell>
          <cell r="E46" t="str">
            <v>男</v>
          </cell>
          <cell r="F46" t="str">
            <v>临床医生</v>
          </cell>
          <cell r="G46" t="str">
            <v>县精神康复医院</v>
          </cell>
          <cell r="H46" t="str">
            <v>18873689965</v>
          </cell>
        </row>
        <row r="47">
          <cell r="A47">
            <v>22308119</v>
          </cell>
          <cell r="B47" t="str">
            <v>盛澳</v>
          </cell>
          <cell r="C47">
            <v>58</v>
          </cell>
          <cell r="D47" t="str">
            <v>432427199908243112</v>
          </cell>
          <cell r="E47" t="str">
            <v>男</v>
          </cell>
          <cell r="F47" t="str">
            <v>临床医生2</v>
          </cell>
          <cell r="G47" t="str">
            <v>县乡镇卫生院</v>
          </cell>
          <cell r="H47" t="str">
            <v>18507361632</v>
          </cell>
        </row>
        <row r="48">
          <cell r="A48">
            <v>22308606</v>
          </cell>
          <cell r="B48" t="str">
            <v>陈红</v>
          </cell>
          <cell r="C48">
            <v>80</v>
          </cell>
          <cell r="D48" t="str">
            <v>430723199902280827</v>
          </cell>
          <cell r="E48" t="str">
            <v>女</v>
          </cell>
          <cell r="F48" t="str">
            <v>临床医生3</v>
          </cell>
          <cell r="G48" t="str">
            <v>县乡镇卫生院</v>
          </cell>
          <cell r="H48" t="str">
            <v>18593409422</v>
          </cell>
        </row>
        <row r="49">
          <cell r="A49">
            <v>22308601</v>
          </cell>
          <cell r="B49" t="str">
            <v>唐小强</v>
          </cell>
          <cell r="C49">
            <v>78</v>
          </cell>
          <cell r="D49" t="str">
            <v>430724199105251114</v>
          </cell>
          <cell r="E49" t="str">
            <v>男</v>
          </cell>
          <cell r="F49" t="str">
            <v>临床医生3</v>
          </cell>
          <cell r="G49" t="str">
            <v>县乡镇卫生院</v>
          </cell>
          <cell r="H49" t="str">
            <v>15080632141</v>
          </cell>
        </row>
        <row r="50">
          <cell r="A50">
            <v>22308106</v>
          </cell>
          <cell r="B50" t="str">
            <v>朱奕冰</v>
          </cell>
          <cell r="C50">
            <v>59.5</v>
          </cell>
          <cell r="D50" t="str">
            <v>43082119980218032X</v>
          </cell>
          <cell r="E50" t="str">
            <v>女</v>
          </cell>
          <cell r="F50" t="str">
            <v>五官科医生</v>
          </cell>
          <cell r="G50" t="str">
            <v>县精神康复医院</v>
          </cell>
          <cell r="H50" t="str">
            <v>18890694911</v>
          </cell>
        </row>
        <row r="51">
          <cell r="A51">
            <v>22308107</v>
          </cell>
          <cell r="B51" t="str">
            <v>马艳</v>
          </cell>
          <cell r="C51">
            <v>56.5</v>
          </cell>
          <cell r="D51" t="str">
            <v>430726199212084844</v>
          </cell>
          <cell r="E51" t="str">
            <v>女</v>
          </cell>
          <cell r="F51" t="str">
            <v>五官科医生</v>
          </cell>
          <cell r="G51" t="str">
            <v>县精神康复医院</v>
          </cell>
          <cell r="H51" t="str">
            <v>18229688015</v>
          </cell>
        </row>
        <row r="52">
          <cell r="A52">
            <v>22308230</v>
          </cell>
          <cell r="B52" t="str">
            <v>郑卉雨</v>
          </cell>
          <cell r="C52">
            <v>61.5</v>
          </cell>
          <cell r="D52" t="str">
            <v>430724199208130024</v>
          </cell>
          <cell r="E52" t="str">
            <v>女</v>
          </cell>
          <cell r="F52" t="str">
            <v>药剂</v>
          </cell>
          <cell r="G52" t="str">
            <v>县妇保计生服务中心</v>
          </cell>
          <cell r="H52" t="str">
            <v>18673658235</v>
          </cell>
        </row>
        <row r="53">
          <cell r="A53">
            <v>22308402</v>
          </cell>
          <cell r="B53" t="str">
            <v>凌飘</v>
          </cell>
          <cell r="C53">
            <v>66.5</v>
          </cell>
          <cell r="D53" t="str">
            <v>430421200007096309</v>
          </cell>
          <cell r="E53" t="str">
            <v>女</v>
          </cell>
          <cell r="F53" t="str">
            <v>药剂</v>
          </cell>
          <cell r="G53" t="str">
            <v>县血防院</v>
          </cell>
          <cell r="H53" t="str">
            <v>16673401966</v>
          </cell>
        </row>
        <row r="54">
          <cell r="A54">
            <v>22308404</v>
          </cell>
          <cell r="B54" t="str">
            <v>李敏娴</v>
          </cell>
          <cell r="C54">
            <v>62.5</v>
          </cell>
          <cell r="D54" t="str">
            <v>430723199912030020</v>
          </cell>
          <cell r="E54" t="str">
            <v>女</v>
          </cell>
          <cell r="F54" t="str">
            <v>药剂</v>
          </cell>
          <cell r="G54" t="str">
            <v>县血防院</v>
          </cell>
          <cell r="H54" t="str">
            <v>18373690480</v>
          </cell>
        </row>
        <row r="55">
          <cell r="A55">
            <v>22308308</v>
          </cell>
          <cell r="B55" t="str">
            <v>李敬</v>
          </cell>
          <cell r="C55">
            <v>65.5</v>
          </cell>
          <cell r="D55" t="str">
            <v>430621199801090022</v>
          </cell>
          <cell r="E55" t="str">
            <v>女</v>
          </cell>
          <cell r="F55" t="str">
            <v>药剂</v>
          </cell>
          <cell r="G55" t="str">
            <v>县精神康复医院</v>
          </cell>
          <cell r="H55" t="str">
            <v>18073095426</v>
          </cell>
        </row>
        <row r="56">
          <cell r="A56">
            <v>22308303</v>
          </cell>
          <cell r="B56" t="str">
            <v>袁依帆</v>
          </cell>
          <cell r="C56">
            <v>58.5</v>
          </cell>
          <cell r="D56" t="str">
            <v>430724199910174246</v>
          </cell>
          <cell r="E56" t="str">
            <v>女</v>
          </cell>
          <cell r="F56" t="str">
            <v>药剂</v>
          </cell>
          <cell r="G56" t="str">
            <v>县精神康复医院</v>
          </cell>
          <cell r="H56" t="str">
            <v>15673624560</v>
          </cell>
        </row>
        <row r="57">
          <cell r="A57">
            <v>22308305</v>
          </cell>
          <cell r="B57" t="str">
            <v>曾丹妮</v>
          </cell>
          <cell r="C57">
            <v>58.5</v>
          </cell>
          <cell r="D57" t="str">
            <v>430723199704247022</v>
          </cell>
          <cell r="E57" t="str">
            <v>女</v>
          </cell>
          <cell r="F57" t="str">
            <v>药剂</v>
          </cell>
          <cell r="G57" t="str">
            <v>县精神康复医院</v>
          </cell>
          <cell r="H57" t="str">
            <v>15616218307</v>
          </cell>
        </row>
        <row r="58">
          <cell r="A58">
            <v>22308314</v>
          </cell>
          <cell r="B58" t="str">
            <v>张良</v>
          </cell>
          <cell r="C58">
            <v>56</v>
          </cell>
          <cell r="D58" t="str">
            <v>433123198906210012</v>
          </cell>
          <cell r="E58" t="str">
            <v>男</v>
          </cell>
          <cell r="F58" t="str">
            <v>药剂</v>
          </cell>
          <cell r="G58" t="str">
            <v>县中医医院</v>
          </cell>
          <cell r="H58" t="str">
            <v>15674336691</v>
          </cell>
        </row>
        <row r="59">
          <cell r="A59">
            <v>22308313</v>
          </cell>
          <cell r="B59" t="str">
            <v>覃丹</v>
          </cell>
          <cell r="C59">
            <v>54</v>
          </cell>
          <cell r="D59" t="str">
            <v>430726199205162226</v>
          </cell>
          <cell r="E59" t="str">
            <v>女</v>
          </cell>
          <cell r="F59" t="str">
            <v>药剂</v>
          </cell>
          <cell r="G59" t="str">
            <v>县中医医院</v>
          </cell>
          <cell r="H59" t="str">
            <v>15074266663</v>
          </cell>
        </row>
        <row r="60">
          <cell r="A60">
            <v>22308319</v>
          </cell>
          <cell r="B60" t="str">
            <v>谷杰</v>
          </cell>
          <cell r="C60">
            <v>61</v>
          </cell>
          <cell r="D60" t="str">
            <v>430822199707190462</v>
          </cell>
          <cell r="E60" t="str">
            <v>女</v>
          </cell>
          <cell r="F60" t="str">
            <v>药剂1</v>
          </cell>
          <cell r="G60" t="str">
            <v>县乡镇卫生院</v>
          </cell>
          <cell r="H60" t="str">
            <v>15576855544</v>
          </cell>
        </row>
        <row r="61">
          <cell r="A61">
            <v>22308329</v>
          </cell>
          <cell r="B61" t="str">
            <v>胡月</v>
          </cell>
          <cell r="C61">
            <v>55.5</v>
          </cell>
          <cell r="D61" t="str">
            <v>430723198904245844</v>
          </cell>
          <cell r="E61" t="str">
            <v>女</v>
          </cell>
          <cell r="F61" t="str">
            <v>药剂1</v>
          </cell>
          <cell r="G61" t="str">
            <v>县乡镇卫生院</v>
          </cell>
          <cell r="H61" t="str">
            <v>15273601075</v>
          </cell>
        </row>
        <row r="62">
          <cell r="A62">
            <v>22308327</v>
          </cell>
          <cell r="B62" t="str">
            <v>田璐琳</v>
          </cell>
          <cell r="C62">
            <v>55</v>
          </cell>
          <cell r="D62" t="str">
            <v>430724199810022587</v>
          </cell>
          <cell r="E62" t="str">
            <v>女</v>
          </cell>
          <cell r="F62" t="str">
            <v>药剂1</v>
          </cell>
          <cell r="G62" t="str">
            <v>县乡镇卫生院</v>
          </cell>
          <cell r="H62" t="str">
            <v>15173652725</v>
          </cell>
        </row>
        <row r="63">
          <cell r="A63">
            <v>22308328</v>
          </cell>
          <cell r="B63" t="str">
            <v>田静</v>
          </cell>
          <cell r="C63">
            <v>55</v>
          </cell>
          <cell r="D63" t="str">
            <v>430726199806161827</v>
          </cell>
          <cell r="E63" t="str">
            <v>女</v>
          </cell>
          <cell r="F63" t="str">
            <v>药剂1</v>
          </cell>
          <cell r="G63" t="str">
            <v>县乡镇卫生院</v>
          </cell>
          <cell r="H63" t="str">
            <v>18390604023</v>
          </cell>
        </row>
        <row r="64">
          <cell r="A64">
            <v>22308321</v>
          </cell>
          <cell r="B64" t="str">
            <v>邓静颖</v>
          </cell>
          <cell r="C64">
            <v>53.5</v>
          </cell>
          <cell r="D64" t="str">
            <v>430724199411151146</v>
          </cell>
          <cell r="E64" t="str">
            <v>女</v>
          </cell>
          <cell r="F64" t="str">
            <v>药剂1</v>
          </cell>
          <cell r="G64" t="str">
            <v>县乡镇卫生院</v>
          </cell>
          <cell r="H64" t="str">
            <v>18890703771</v>
          </cell>
        </row>
        <row r="65">
          <cell r="A65">
            <v>22308325</v>
          </cell>
          <cell r="B65" t="str">
            <v>杜亚兰</v>
          </cell>
          <cell r="C65">
            <v>53.5</v>
          </cell>
          <cell r="D65" t="str">
            <v>430724199010051646</v>
          </cell>
          <cell r="E65" t="str">
            <v>女</v>
          </cell>
          <cell r="F65" t="str">
            <v>药剂1</v>
          </cell>
          <cell r="G65" t="str">
            <v>县乡镇卫生院</v>
          </cell>
          <cell r="H65" t="str">
            <v>15173635920</v>
          </cell>
        </row>
        <row r="66">
          <cell r="A66">
            <v>22308520</v>
          </cell>
          <cell r="B66" t="str">
            <v>陈强</v>
          </cell>
          <cell r="C66">
            <v>79.5</v>
          </cell>
          <cell r="D66" t="str">
            <v>430724199304110517</v>
          </cell>
          <cell r="E66" t="str">
            <v>男</v>
          </cell>
          <cell r="F66" t="str">
            <v>针灸推拿</v>
          </cell>
          <cell r="G66" t="str">
            <v>县血防院</v>
          </cell>
          <cell r="H66" t="str">
            <v>18673675238</v>
          </cell>
        </row>
        <row r="67">
          <cell r="A67">
            <v>22308525</v>
          </cell>
          <cell r="B67" t="str">
            <v>杨馨</v>
          </cell>
          <cell r="C67">
            <v>79</v>
          </cell>
          <cell r="D67" t="str">
            <v>430724199805144221</v>
          </cell>
          <cell r="E67" t="str">
            <v>女</v>
          </cell>
          <cell r="F67" t="str">
            <v>针灸推拿</v>
          </cell>
          <cell r="G67" t="str">
            <v>县血防院</v>
          </cell>
          <cell r="H67" t="str">
            <v>17763638796</v>
          </cell>
        </row>
        <row r="68">
          <cell r="A68">
            <v>22308528</v>
          </cell>
          <cell r="B68" t="str">
            <v>江涛</v>
          </cell>
          <cell r="C68">
            <v>85</v>
          </cell>
          <cell r="D68" t="str">
            <v>430724199402116218</v>
          </cell>
          <cell r="E68" t="str">
            <v>男</v>
          </cell>
          <cell r="F68" t="str">
            <v>针灸推拿</v>
          </cell>
          <cell r="G68" t="str">
            <v>县精神康复医院</v>
          </cell>
          <cell r="H68" t="str">
            <v>15073879265</v>
          </cell>
        </row>
        <row r="69">
          <cell r="A69">
            <v>22308011</v>
          </cell>
          <cell r="B69" t="str">
            <v>田飞</v>
          </cell>
          <cell r="C69">
            <v>62</v>
          </cell>
          <cell r="D69" t="str">
            <v>433127199602285824</v>
          </cell>
          <cell r="E69" t="str">
            <v>女</v>
          </cell>
          <cell r="F69" t="str">
            <v>专技</v>
          </cell>
          <cell r="G69" t="str">
            <v>县卫生健康事务中心</v>
          </cell>
          <cell r="H69" t="str">
            <v>15211535839</v>
          </cell>
        </row>
        <row r="70">
          <cell r="A70">
            <v>22308010</v>
          </cell>
          <cell r="B70" t="str">
            <v>黄朝阳</v>
          </cell>
          <cell r="C70">
            <v>61.5</v>
          </cell>
          <cell r="D70" t="str">
            <v>430626199505250046</v>
          </cell>
          <cell r="E70" t="str">
            <v>女</v>
          </cell>
          <cell r="F70" t="str">
            <v>专技</v>
          </cell>
          <cell r="G70" t="str">
            <v>县卫生健康事务中心</v>
          </cell>
          <cell r="H70" t="str">
            <v>15177783040</v>
          </cell>
        </row>
        <row r="71">
          <cell r="A71">
            <v>22308018</v>
          </cell>
          <cell r="B71" t="str">
            <v>罗翔予</v>
          </cell>
          <cell r="C71">
            <v>60.5</v>
          </cell>
          <cell r="D71" t="str">
            <v>430725199709181571</v>
          </cell>
          <cell r="E71" t="str">
            <v>男</v>
          </cell>
          <cell r="F71" t="str">
            <v>专技</v>
          </cell>
          <cell r="G71" t="str">
            <v>县卫生健康事务中心</v>
          </cell>
          <cell r="H71" t="str">
            <v>19973627366</v>
          </cell>
        </row>
        <row r="72">
          <cell r="A72">
            <v>22308009</v>
          </cell>
          <cell r="B72" t="str">
            <v>尹梦颖</v>
          </cell>
          <cell r="C72">
            <v>57.5</v>
          </cell>
          <cell r="D72" t="str">
            <v>430723199604300025</v>
          </cell>
          <cell r="E72" t="str">
            <v>女</v>
          </cell>
          <cell r="F72" t="str">
            <v>专技</v>
          </cell>
          <cell r="G72" t="str">
            <v>县卫生健康事务中心</v>
          </cell>
          <cell r="H72" t="str">
            <v>15273603033</v>
          </cell>
        </row>
        <row r="73">
          <cell r="A73">
            <v>22309209</v>
          </cell>
          <cell r="B73" t="str">
            <v>吴文</v>
          </cell>
          <cell r="C73">
            <v>44.5</v>
          </cell>
          <cell r="D73" t="str">
            <v>340823199809033737</v>
          </cell>
          <cell r="E73" t="str">
            <v>男</v>
          </cell>
          <cell r="F73" t="str">
            <v>专技1</v>
          </cell>
          <cell r="G73" t="str">
            <v>县人民医院</v>
          </cell>
          <cell r="H73" t="str">
            <v>15107444819</v>
          </cell>
        </row>
        <row r="74">
          <cell r="A74">
            <v>22309212</v>
          </cell>
          <cell r="B74" t="str">
            <v>丁时润</v>
          </cell>
          <cell r="C74">
            <v>44</v>
          </cell>
          <cell r="D74" t="str">
            <v>430703199410102754</v>
          </cell>
          <cell r="E74" t="str">
            <v>男</v>
          </cell>
          <cell r="F74" t="str">
            <v>专技1</v>
          </cell>
          <cell r="G74" t="str">
            <v>县人民医院</v>
          </cell>
          <cell r="H74" t="str">
            <v>18397641359</v>
          </cell>
        </row>
      </sheetData>
      <sheetData sheetId="1">
        <row r="3">
          <cell r="C3">
            <v>22308417</v>
          </cell>
          <cell r="F3">
            <v>72</v>
          </cell>
        </row>
        <row r="4">
          <cell r="C4">
            <v>22308308</v>
          </cell>
          <cell r="F4">
            <v>78.8</v>
          </cell>
        </row>
        <row r="5">
          <cell r="C5">
            <v>22305526</v>
          </cell>
          <cell r="F5">
            <v>82.2</v>
          </cell>
        </row>
        <row r="6">
          <cell r="C6">
            <v>22308404</v>
          </cell>
          <cell r="F6">
            <v>79.599999999999994</v>
          </cell>
        </row>
        <row r="7">
          <cell r="C7">
            <v>22308224</v>
          </cell>
          <cell r="F7">
            <v>82.1</v>
          </cell>
        </row>
        <row r="8">
          <cell r="C8">
            <v>22308026</v>
          </cell>
          <cell r="F8">
            <v>79</v>
          </cell>
        </row>
        <row r="9">
          <cell r="C9">
            <v>22308423</v>
          </cell>
          <cell r="F9">
            <v>77</v>
          </cell>
        </row>
        <row r="10">
          <cell r="C10">
            <v>22308230</v>
          </cell>
          <cell r="F10">
            <v>79</v>
          </cell>
        </row>
        <row r="11">
          <cell r="C11">
            <v>22308106</v>
          </cell>
          <cell r="F11">
            <v>80.900000000000006</v>
          </cell>
        </row>
        <row r="12">
          <cell r="C12">
            <v>22308427</v>
          </cell>
          <cell r="F12">
            <v>78.599999999999994</v>
          </cell>
        </row>
        <row r="13">
          <cell r="C13">
            <v>22308124</v>
          </cell>
          <cell r="F13">
            <v>83.1</v>
          </cell>
        </row>
        <row r="14">
          <cell r="C14">
            <v>22308412</v>
          </cell>
          <cell r="F14">
            <v>78.400000000000006</v>
          </cell>
        </row>
        <row r="15">
          <cell r="C15">
            <v>22308219</v>
          </cell>
          <cell r="F15">
            <v>76.599999999999994</v>
          </cell>
        </row>
        <row r="16">
          <cell r="C16">
            <v>22305109</v>
          </cell>
          <cell r="F16">
            <v>78.900000000000006</v>
          </cell>
        </row>
        <row r="17">
          <cell r="C17">
            <v>22305210</v>
          </cell>
          <cell r="F17">
            <v>80.400000000000006</v>
          </cell>
        </row>
        <row r="18">
          <cell r="C18">
            <v>22308113</v>
          </cell>
          <cell r="F18">
            <v>75.7</v>
          </cell>
        </row>
        <row r="19">
          <cell r="C19">
            <v>22308223</v>
          </cell>
          <cell r="F19">
            <v>80.66</v>
          </cell>
        </row>
        <row r="20">
          <cell r="C20">
            <v>22300513</v>
          </cell>
          <cell r="F20">
            <v>78.099999999999994</v>
          </cell>
        </row>
        <row r="21">
          <cell r="C21">
            <v>22308407</v>
          </cell>
          <cell r="F21">
            <v>76</v>
          </cell>
        </row>
        <row r="22">
          <cell r="C22">
            <v>22300524</v>
          </cell>
          <cell r="F22">
            <v>82.4</v>
          </cell>
        </row>
        <row r="23">
          <cell r="C23">
            <v>22308028</v>
          </cell>
          <cell r="F23">
            <v>76.599999999999994</v>
          </cell>
        </row>
        <row r="24">
          <cell r="C24">
            <v>22308606</v>
          </cell>
          <cell r="F24">
            <v>79</v>
          </cell>
        </row>
        <row r="25">
          <cell r="C25">
            <v>22300113</v>
          </cell>
          <cell r="F25">
            <v>78.2</v>
          </cell>
        </row>
        <row r="26">
          <cell r="C26">
            <v>22305103</v>
          </cell>
          <cell r="F26">
            <v>80.599999999999994</v>
          </cell>
        </row>
        <row r="27">
          <cell r="C27">
            <v>22305225</v>
          </cell>
          <cell r="F27">
            <v>77.3</v>
          </cell>
        </row>
        <row r="28">
          <cell r="C28">
            <v>22308520</v>
          </cell>
          <cell r="F28">
            <v>71.599999999999994</v>
          </cell>
        </row>
        <row r="29">
          <cell r="C29">
            <v>22308512</v>
          </cell>
          <cell r="F29">
            <v>79.599999999999994</v>
          </cell>
        </row>
        <row r="30">
          <cell r="C30">
            <v>22309818</v>
          </cell>
          <cell r="F30">
            <v>80</v>
          </cell>
        </row>
        <row r="31">
          <cell r="C31">
            <v>22308325</v>
          </cell>
          <cell r="F31">
            <v>77.900000000000006</v>
          </cell>
        </row>
        <row r="32">
          <cell r="C32">
            <v>22308402</v>
          </cell>
          <cell r="F32">
            <v>76.5</v>
          </cell>
        </row>
        <row r="33">
          <cell r="C33">
            <v>22305122</v>
          </cell>
          <cell r="F33">
            <v>78.5</v>
          </cell>
        </row>
        <row r="34">
          <cell r="C34">
            <v>22305219</v>
          </cell>
          <cell r="F34">
            <v>77.8</v>
          </cell>
        </row>
        <row r="35">
          <cell r="C35">
            <v>22305126</v>
          </cell>
          <cell r="F35">
            <v>75</v>
          </cell>
        </row>
        <row r="36">
          <cell r="C36">
            <v>22308009</v>
          </cell>
          <cell r="F36">
            <v>75.099999999999994</v>
          </cell>
        </row>
        <row r="37">
          <cell r="C37">
            <v>22305207</v>
          </cell>
          <cell r="F37">
            <v>81.2</v>
          </cell>
        </row>
        <row r="38">
          <cell r="C38">
            <v>22308314</v>
          </cell>
          <cell r="F38">
            <v>72.2</v>
          </cell>
        </row>
        <row r="39">
          <cell r="C39">
            <v>22308328</v>
          </cell>
          <cell r="F39">
            <v>76.3</v>
          </cell>
        </row>
        <row r="40">
          <cell r="C40">
            <v>22308329</v>
          </cell>
          <cell r="F40">
            <v>79.3</v>
          </cell>
        </row>
        <row r="41">
          <cell r="C41">
            <v>22308018</v>
          </cell>
          <cell r="F41">
            <v>82.2</v>
          </cell>
        </row>
        <row r="42">
          <cell r="C42">
            <v>22308525</v>
          </cell>
          <cell r="F42">
            <v>75</v>
          </cell>
        </row>
        <row r="43">
          <cell r="C43">
            <v>22308505</v>
          </cell>
          <cell r="F43">
            <v>78.099999999999994</v>
          </cell>
        </row>
        <row r="44">
          <cell r="C44">
            <v>22308327</v>
          </cell>
          <cell r="F44">
            <v>77.099999999999994</v>
          </cell>
        </row>
        <row r="45">
          <cell r="C45">
            <v>22305221</v>
          </cell>
          <cell r="F45">
            <v>81.7</v>
          </cell>
        </row>
        <row r="46">
          <cell r="C46">
            <v>22308303</v>
          </cell>
          <cell r="F46">
            <v>77.2</v>
          </cell>
        </row>
        <row r="47">
          <cell r="C47">
            <v>22308010</v>
          </cell>
          <cell r="F47">
            <v>81.099999999999994</v>
          </cell>
        </row>
        <row r="48">
          <cell r="C48">
            <v>22308305</v>
          </cell>
          <cell r="F48">
            <v>78.5</v>
          </cell>
        </row>
        <row r="49">
          <cell r="C49">
            <v>22305121</v>
          </cell>
          <cell r="F49">
            <v>81.5</v>
          </cell>
        </row>
        <row r="50">
          <cell r="C50">
            <v>22308319</v>
          </cell>
          <cell r="F50">
            <v>78.099999999999994</v>
          </cell>
        </row>
        <row r="51">
          <cell r="C51">
            <v>22300115</v>
          </cell>
          <cell r="F51">
            <v>77.599999999999994</v>
          </cell>
        </row>
        <row r="52">
          <cell r="C52">
            <v>22308510</v>
          </cell>
          <cell r="F52">
            <v>78.7</v>
          </cell>
        </row>
        <row r="53">
          <cell r="C53">
            <v>22309212</v>
          </cell>
          <cell r="F53">
            <v>80</v>
          </cell>
        </row>
        <row r="54">
          <cell r="C54">
            <v>22308313</v>
          </cell>
          <cell r="F54">
            <v>79.400000000000006</v>
          </cell>
        </row>
        <row r="55">
          <cell r="C55">
            <v>22305214</v>
          </cell>
          <cell r="F55">
            <v>78.7</v>
          </cell>
        </row>
        <row r="56">
          <cell r="C56">
            <v>22308119</v>
          </cell>
          <cell r="F56">
            <v>75</v>
          </cell>
        </row>
        <row r="57">
          <cell r="C57">
            <v>22305105</v>
          </cell>
          <cell r="F57">
            <v>81.099999999999994</v>
          </cell>
        </row>
        <row r="58">
          <cell r="C58">
            <v>22308507</v>
          </cell>
          <cell r="F58">
            <v>78.5</v>
          </cell>
        </row>
        <row r="59">
          <cell r="C59">
            <v>22308528</v>
          </cell>
          <cell r="F59">
            <v>78.7</v>
          </cell>
        </row>
        <row r="60">
          <cell r="C60">
            <v>22309209</v>
          </cell>
          <cell r="F60">
            <v>76.7</v>
          </cell>
        </row>
        <row r="61">
          <cell r="C61">
            <v>22308408</v>
          </cell>
          <cell r="F61">
            <v>79.8</v>
          </cell>
        </row>
        <row r="62">
          <cell r="C62">
            <v>22305203</v>
          </cell>
          <cell r="F62">
            <v>60</v>
          </cell>
        </row>
        <row r="63">
          <cell r="C63">
            <v>22309817</v>
          </cell>
          <cell r="F63">
            <v>79.400000000000006</v>
          </cell>
        </row>
        <row r="64">
          <cell r="C64">
            <v>22308127</v>
          </cell>
          <cell r="F64">
            <v>80.400000000000006</v>
          </cell>
        </row>
        <row r="65">
          <cell r="C65">
            <v>22305527</v>
          </cell>
          <cell r="F65">
            <v>79</v>
          </cell>
        </row>
        <row r="66">
          <cell r="C66">
            <v>22305609</v>
          </cell>
          <cell r="F66">
            <v>76.8</v>
          </cell>
        </row>
        <row r="67">
          <cell r="C67">
            <v>22308011</v>
          </cell>
          <cell r="F67">
            <v>79.2</v>
          </cell>
        </row>
        <row r="68">
          <cell r="C68">
            <v>22308321</v>
          </cell>
          <cell r="F68">
            <v>77.2</v>
          </cell>
        </row>
        <row r="69">
          <cell r="C69">
            <v>22308107</v>
          </cell>
          <cell r="F69">
            <v>79.2</v>
          </cell>
        </row>
        <row r="70">
          <cell r="C70">
            <v>22308601</v>
          </cell>
          <cell r="F70">
            <v>76.2</v>
          </cell>
        </row>
        <row r="71">
          <cell r="C71">
            <v>22305215</v>
          </cell>
        </row>
        <row r="72">
          <cell r="C72">
            <v>22305618</v>
          </cell>
        </row>
        <row r="73">
          <cell r="C73">
            <v>22308418</v>
          </cell>
        </row>
        <row r="74">
          <cell r="C74">
            <v>22308212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>
      <selection sqref="A1:G1"/>
    </sheetView>
  </sheetViews>
  <sheetFormatPr defaultRowHeight="14.25"/>
  <cols>
    <col min="1" max="1" width="7.875" style="1" customWidth="1"/>
    <col min="2" max="2" width="9.5" style="10" bestFit="1" customWidth="1"/>
    <col min="3" max="3" width="22.875" style="18" customWidth="1"/>
    <col min="4" max="4" width="11.625" style="1" bestFit="1" customWidth="1"/>
    <col min="5" max="5" width="9.5" style="11" bestFit="1" customWidth="1"/>
    <col min="6" max="6" width="10.25" style="1" customWidth="1"/>
    <col min="7" max="7" width="8.875" style="1" customWidth="1"/>
    <col min="8" max="256" width="9" style="1"/>
    <col min="257" max="257" width="7.875" style="1" customWidth="1"/>
    <col min="258" max="258" width="9.5" style="1" bestFit="1" customWidth="1"/>
    <col min="259" max="259" width="22.875" style="1" customWidth="1"/>
    <col min="260" max="260" width="11.625" style="1" bestFit="1" customWidth="1"/>
    <col min="261" max="261" width="9.5" style="1" bestFit="1" customWidth="1"/>
    <col min="262" max="262" width="10.25" style="1" customWidth="1"/>
    <col min="263" max="263" width="8.875" style="1" customWidth="1"/>
    <col min="264" max="512" width="9" style="1"/>
    <col min="513" max="513" width="7.875" style="1" customWidth="1"/>
    <col min="514" max="514" width="9.5" style="1" bestFit="1" customWidth="1"/>
    <col min="515" max="515" width="22.875" style="1" customWidth="1"/>
    <col min="516" max="516" width="11.625" style="1" bestFit="1" customWidth="1"/>
    <col min="517" max="517" width="9.5" style="1" bestFit="1" customWidth="1"/>
    <col min="518" max="518" width="10.25" style="1" customWidth="1"/>
    <col min="519" max="519" width="8.875" style="1" customWidth="1"/>
    <col min="520" max="768" width="9" style="1"/>
    <col min="769" max="769" width="7.875" style="1" customWidth="1"/>
    <col min="770" max="770" width="9.5" style="1" bestFit="1" customWidth="1"/>
    <col min="771" max="771" width="22.875" style="1" customWidth="1"/>
    <col min="772" max="772" width="11.625" style="1" bestFit="1" customWidth="1"/>
    <col min="773" max="773" width="9.5" style="1" bestFit="1" customWidth="1"/>
    <col min="774" max="774" width="10.25" style="1" customWidth="1"/>
    <col min="775" max="775" width="8.875" style="1" customWidth="1"/>
    <col min="776" max="1024" width="9" style="1"/>
    <col min="1025" max="1025" width="7.875" style="1" customWidth="1"/>
    <col min="1026" max="1026" width="9.5" style="1" bestFit="1" customWidth="1"/>
    <col min="1027" max="1027" width="22.875" style="1" customWidth="1"/>
    <col min="1028" max="1028" width="11.625" style="1" bestFit="1" customWidth="1"/>
    <col min="1029" max="1029" width="9.5" style="1" bestFit="1" customWidth="1"/>
    <col min="1030" max="1030" width="10.25" style="1" customWidth="1"/>
    <col min="1031" max="1031" width="8.875" style="1" customWidth="1"/>
    <col min="1032" max="1280" width="9" style="1"/>
    <col min="1281" max="1281" width="7.875" style="1" customWidth="1"/>
    <col min="1282" max="1282" width="9.5" style="1" bestFit="1" customWidth="1"/>
    <col min="1283" max="1283" width="22.875" style="1" customWidth="1"/>
    <col min="1284" max="1284" width="11.625" style="1" bestFit="1" customWidth="1"/>
    <col min="1285" max="1285" width="9.5" style="1" bestFit="1" customWidth="1"/>
    <col min="1286" max="1286" width="10.25" style="1" customWidth="1"/>
    <col min="1287" max="1287" width="8.875" style="1" customWidth="1"/>
    <col min="1288" max="1536" width="9" style="1"/>
    <col min="1537" max="1537" width="7.875" style="1" customWidth="1"/>
    <col min="1538" max="1538" width="9.5" style="1" bestFit="1" customWidth="1"/>
    <col min="1539" max="1539" width="22.875" style="1" customWidth="1"/>
    <col min="1540" max="1540" width="11.625" style="1" bestFit="1" customWidth="1"/>
    <col min="1541" max="1541" width="9.5" style="1" bestFit="1" customWidth="1"/>
    <col min="1542" max="1542" width="10.25" style="1" customWidth="1"/>
    <col min="1543" max="1543" width="8.875" style="1" customWidth="1"/>
    <col min="1544" max="1792" width="9" style="1"/>
    <col min="1793" max="1793" width="7.875" style="1" customWidth="1"/>
    <col min="1794" max="1794" width="9.5" style="1" bestFit="1" customWidth="1"/>
    <col min="1795" max="1795" width="22.875" style="1" customWidth="1"/>
    <col min="1796" max="1796" width="11.625" style="1" bestFit="1" customWidth="1"/>
    <col min="1797" max="1797" width="9.5" style="1" bestFit="1" customWidth="1"/>
    <col min="1798" max="1798" width="10.25" style="1" customWidth="1"/>
    <col min="1799" max="1799" width="8.875" style="1" customWidth="1"/>
    <col min="1800" max="2048" width="9" style="1"/>
    <col min="2049" max="2049" width="7.875" style="1" customWidth="1"/>
    <col min="2050" max="2050" width="9.5" style="1" bestFit="1" customWidth="1"/>
    <col min="2051" max="2051" width="22.875" style="1" customWidth="1"/>
    <col min="2052" max="2052" width="11.625" style="1" bestFit="1" customWidth="1"/>
    <col min="2053" max="2053" width="9.5" style="1" bestFit="1" customWidth="1"/>
    <col min="2054" max="2054" width="10.25" style="1" customWidth="1"/>
    <col min="2055" max="2055" width="8.875" style="1" customWidth="1"/>
    <col min="2056" max="2304" width="9" style="1"/>
    <col min="2305" max="2305" width="7.875" style="1" customWidth="1"/>
    <col min="2306" max="2306" width="9.5" style="1" bestFit="1" customWidth="1"/>
    <col min="2307" max="2307" width="22.875" style="1" customWidth="1"/>
    <col min="2308" max="2308" width="11.625" style="1" bestFit="1" customWidth="1"/>
    <col min="2309" max="2309" width="9.5" style="1" bestFit="1" customWidth="1"/>
    <col min="2310" max="2310" width="10.25" style="1" customWidth="1"/>
    <col min="2311" max="2311" width="8.875" style="1" customWidth="1"/>
    <col min="2312" max="2560" width="9" style="1"/>
    <col min="2561" max="2561" width="7.875" style="1" customWidth="1"/>
    <col min="2562" max="2562" width="9.5" style="1" bestFit="1" customWidth="1"/>
    <col min="2563" max="2563" width="22.875" style="1" customWidth="1"/>
    <col min="2564" max="2564" width="11.625" style="1" bestFit="1" customWidth="1"/>
    <col min="2565" max="2565" width="9.5" style="1" bestFit="1" customWidth="1"/>
    <col min="2566" max="2566" width="10.25" style="1" customWidth="1"/>
    <col min="2567" max="2567" width="8.875" style="1" customWidth="1"/>
    <col min="2568" max="2816" width="9" style="1"/>
    <col min="2817" max="2817" width="7.875" style="1" customWidth="1"/>
    <col min="2818" max="2818" width="9.5" style="1" bestFit="1" customWidth="1"/>
    <col min="2819" max="2819" width="22.875" style="1" customWidth="1"/>
    <col min="2820" max="2820" width="11.625" style="1" bestFit="1" customWidth="1"/>
    <col min="2821" max="2821" width="9.5" style="1" bestFit="1" customWidth="1"/>
    <col min="2822" max="2822" width="10.25" style="1" customWidth="1"/>
    <col min="2823" max="2823" width="8.875" style="1" customWidth="1"/>
    <col min="2824" max="3072" width="9" style="1"/>
    <col min="3073" max="3073" width="7.875" style="1" customWidth="1"/>
    <col min="3074" max="3074" width="9.5" style="1" bestFit="1" customWidth="1"/>
    <col min="3075" max="3075" width="22.875" style="1" customWidth="1"/>
    <col min="3076" max="3076" width="11.625" style="1" bestFit="1" customWidth="1"/>
    <col min="3077" max="3077" width="9.5" style="1" bestFit="1" customWidth="1"/>
    <col min="3078" max="3078" width="10.25" style="1" customWidth="1"/>
    <col min="3079" max="3079" width="8.875" style="1" customWidth="1"/>
    <col min="3080" max="3328" width="9" style="1"/>
    <col min="3329" max="3329" width="7.875" style="1" customWidth="1"/>
    <col min="3330" max="3330" width="9.5" style="1" bestFit="1" customWidth="1"/>
    <col min="3331" max="3331" width="22.875" style="1" customWidth="1"/>
    <col min="3332" max="3332" width="11.625" style="1" bestFit="1" customWidth="1"/>
    <col min="3333" max="3333" width="9.5" style="1" bestFit="1" customWidth="1"/>
    <col min="3334" max="3334" width="10.25" style="1" customWidth="1"/>
    <col min="3335" max="3335" width="8.875" style="1" customWidth="1"/>
    <col min="3336" max="3584" width="9" style="1"/>
    <col min="3585" max="3585" width="7.875" style="1" customWidth="1"/>
    <col min="3586" max="3586" width="9.5" style="1" bestFit="1" customWidth="1"/>
    <col min="3587" max="3587" width="22.875" style="1" customWidth="1"/>
    <col min="3588" max="3588" width="11.625" style="1" bestFit="1" customWidth="1"/>
    <col min="3589" max="3589" width="9.5" style="1" bestFit="1" customWidth="1"/>
    <col min="3590" max="3590" width="10.25" style="1" customWidth="1"/>
    <col min="3591" max="3591" width="8.875" style="1" customWidth="1"/>
    <col min="3592" max="3840" width="9" style="1"/>
    <col min="3841" max="3841" width="7.875" style="1" customWidth="1"/>
    <col min="3842" max="3842" width="9.5" style="1" bestFit="1" customWidth="1"/>
    <col min="3843" max="3843" width="22.875" style="1" customWidth="1"/>
    <col min="3844" max="3844" width="11.625" style="1" bestFit="1" customWidth="1"/>
    <col min="3845" max="3845" width="9.5" style="1" bestFit="1" customWidth="1"/>
    <col min="3846" max="3846" width="10.25" style="1" customWidth="1"/>
    <col min="3847" max="3847" width="8.875" style="1" customWidth="1"/>
    <col min="3848" max="4096" width="9" style="1"/>
    <col min="4097" max="4097" width="7.875" style="1" customWidth="1"/>
    <col min="4098" max="4098" width="9.5" style="1" bestFit="1" customWidth="1"/>
    <col min="4099" max="4099" width="22.875" style="1" customWidth="1"/>
    <col min="4100" max="4100" width="11.625" style="1" bestFit="1" customWidth="1"/>
    <col min="4101" max="4101" width="9.5" style="1" bestFit="1" customWidth="1"/>
    <col min="4102" max="4102" width="10.25" style="1" customWidth="1"/>
    <col min="4103" max="4103" width="8.875" style="1" customWidth="1"/>
    <col min="4104" max="4352" width="9" style="1"/>
    <col min="4353" max="4353" width="7.875" style="1" customWidth="1"/>
    <col min="4354" max="4354" width="9.5" style="1" bestFit="1" customWidth="1"/>
    <col min="4355" max="4355" width="22.875" style="1" customWidth="1"/>
    <col min="4356" max="4356" width="11.625" style="1" bestFit="1" customWidth="1"/>
    <col min="4357" max="4357" width="9.5" style="1" bestFit="1" customWidth="1"/>
    <col min="4358" max="4358" width="10.25" style="1" customWidth="1"/>
    <col min="4359" max="4359" width="8.875" style="1" customWidth="1"/>
    <col min="4360" max="4608" width="9" style="1"/>
    <col min="4609" max="4609" width="7.875" style="1" customWidth="1"/>
    <col min="4610" max="4610" width="9.5" style="1" bestFit="1" customWidth="1"/>
    <col min="4611" max="4611" width="22.875" style="1" customWidth="1"/>
    <col min="4612" max="4612" width="11.625" style="1" bestFit="1" customWidth="1"/>
    <col min="4613" max="4613" width="9.5" style="1" bestFit="1" customWidth="1"/>
    <col min="4614" max="4614" width="10.25" style="1" customWidth="1"/>
    <col min="4615" max="4615" width="8.875" style="1" customWidth="1"/>
    <col min="4616" max="4864" width="9" style="1"/>
    <col min="4865" max="4865" width="7.875" style="1" customWidth="1"/>
    <col min="4866" max="4866" width="9.5" style="1" bestFit="1" customWidth="1"/>
    <col min="4867" max="4867" width="22.875" style="1" customWidth="1"/>
    <col min="4868" max="4868" width="11.625" style="1" bestFit="1" customWidth="1"/>
    <col min="4869" max="4869" width="9.5" style="1" bestFit="1" customWidth="1"/>
    <col min="4870" max="4870" width="10.25" style="1" customWidth="1"/>
    <col min="4871" max="4871" width="8.875" style="1" customWidth="1"/>
    <col min="4872" max="5120" width="9" style="1"/>
    <col min="5121" max="5121" width="7.875" style="1" customWidth="1"/>
    <col min="5122" max="5122" width="9.5" style="1" bestFit="1" customWidth="1"/>
    <col min="5123" max="5123" width="22.875" style="1" customWidth="1"/>
    <col min="5124" max="5124" width="11.625" style="1" bestFit="1" customWidth="1"/>
    <col min="5125" max="5125" width="9.5" style="1" bestFit="1" customWidth="1"/>
    <col min="5126" max="5126" width="10.25" style="1" customWidth="1"/>
    <col min="5127" max="5127" width="8.875" style="1" customWidth="1"/>
    <col min="5128" max="5376" width="9" style="1"/>
    <col min="5377" max="5377" width="7.875" style="1" customWidth="1"/>
    <col min="5378" max="5378" width="9.5" style="1" bestFit="1" customWidth="1"/>
    <col min="5379" max="5379" width="22.875" style="1" customWidth="1"/>
    <col min="5380" max="5380" width="11.625" style="1" bestFit="1" customWidth="1"/>
    <col min="5381" max="5381" width="9.5" style="1" bestFit="1" customWidth="1"/>
    <col min="5382" max="5382" width="10.25" style="1" customWidth="1"/>
    <col min="5383" max="5383" width="8.875" style="1" customWidth="1"/>
    <col min="5384" max="5632" width="9" style="1"/>
    <col min="5633" max="5633" width="7.875" style="1" customWidth="1"/>
    <col min="5634" max="5634" width="9.5" style="1" bestFit="1" customWidth="1"/>
    <col min="5635" max="5635" width="22.875" style="1" customWidth="1"/>
    <col min="5636" max="5636" width="11.625" style="1" bestFit="1" customWidth="1"/>
    <col min="5637" max="5637" width="9.5" style="1" bestFit="1" customWidth="1"/>
    <col min="5638" max="5638" width="10.25" style="1" customWidth="1"/>
    <col min="5639" max="5639" width="8.875" style="1" customWidth="1"/>
    <col min="5640" max="5888" width="9" style="1"/>
    <col min="5889" max="5889" width="7.875" style="1" customWidth="1"/>
    <col min="5890" max="5890" width="9.5" style="1" bestFit="1" customWidth="1"/>
    <col min="5891" max="5891" width="22.875" style="1" customWidth="1"/>
    <col min="5892" max="5892" width="11.625" style="1" bestFit="1" customWidth="1"/>
    <col min="5893" max="5893" width="9.5" style="1" bestFit="1" customWidth="1"/>
    <col min="5894" max="5894" width="10.25" style="1" customWidth="1"/>
    <col min="5895" max="5895" width="8.875" style="1" customWidth="1"/>
    <col min="5896" max="6144" width="9" style="1"/>
    <col min="6145" max="6145" width="7.875" style="1" customWidth="1"/>
    <col min="6146" max="6146" width="9.5" style="1" bestFit="1" customWidth="1"/>
    <col min="6147" max="6147" width="22.875" style="1" customWidth="1"/>
    <col min="6148" max="6148" width="11.625" style="1" bestFit="1" customWidth="1"/>
    <col min="6149" max="6149" width="9.5" style="1" bestFit="1" customWidth="1"/>
    <col min="6150" max="6150" width="10.25" style="1" customWidth="1"/>
    <col min="6151" max="6151" width="8.875" style="1" customWidth="1"/>
    <col min="6152" max="6400" width="9" style="1"/>
    <col min="6401" max="6401" width="7.875" style="1" customWidth="1"/>
    <col min="6402" max="6402" width="9.5" style="1" bestFit="1" customWidth="1"/>
    <col min="6403" max="6403" width="22.875" style="1" customWidth="1"/>
    <col min="6404" max="6404" width="11.625" style="1" bestFit="1" customWidth="1"/>
    <col min="6405" max="6405" width="9.5" style="1" bestFit="1" customWidth="1"/>
    <col min="6406" max="6406" width="10.25" style="1" customWidth="1"/>
    <col min="6407" max="6407" width="8.875" style="1" customWidth="1"/>
    <col min="6408" max="6656" width="9" style="1"/>
    <col min="6657" max="6657" width="7.875" style="1" customWidth="1"/>
    <col min="6658" max="6658" width="9.5" style="1" bestFit="1" customWidth="1"/>
    <col min="6659" max="6659" width="22.875" style="1" customWidth="1"/>
    <col min="6660" max="6660" width="11.625" style="1" bestFit="1" customWidth="1"/>
    <col min="6661" max="6661" width="9.5" style="1" bestFit="1" customWidth="1"/>
    <col min="6662" max="6662" width="10.25" style="1" customWidth="1"/>
    <col min="6663" max="6663" width="8.875" style="1" customWidth="1"/>
    <col min="6664" max="6912" width="9" style="1"/>
    <col min="6913" max="6913" width="7.875" style="1" customWidth="1"/>
    <col min="6914" max="6914" width="9.5" style="1" bestFit="1" customWidth="1"/>
    <col min="6915" max="6915" width="22.875" style="1" customWidth="1"/>
    <col min="6916" max="6916" width="11.625" style="1" bestFit="1" customWidth="1"/>
    <col min="6917" max="6917" width="9.5" style="1" bestFit="1" customWidth="1"/>
    <col min="6918" max="6918" width="10.25" style="1" customWidth="1"/>
    <col min="6919" max="6919" width="8.875" style="1" customWidth="1"/>
    <col min="6920" max="7168" width="9" style="1"/>
    <col min="7169" max="7169" width="7.875" style="1" customWidth="1"/>
    <col min="7170" max="7170" width="9.5" style="1" bestFit="1" customWidth="1"/>
    <col min="7171" max="7171" width="22.875" style="1" customWidth="1"/>
    <col min="7172" max="7172" width="11.625" style="1" bestFit="1" customWidth="1"/>
    <col min="7173" max="7173" width="9.5" style="1" bestFit="1" customWidth="1"/>
    <col min="7174" max="7174" width="10.25" style="1" customWidth="1"/>
    <col min="7175" max="7175" width="8.875" style="1" customWidth="1"/>
    <col min="7176" max="7424" width="9" style="1"/>
    <col min="7425" max="7425" width="7.875" style="1" customWidth="1"/>
    <col min="7426" max="7426" width="9.5" style="1" bestFit="1" customWidth="1"/>
    <col min="7427" max="7427" width="22.875" style="1" customWidth="1"/>
    <col min="7428" max="7428" width="11.625" style="1" bestFit="1" customWidth="1"/>
    <col min="7429" max="7429" width="9.5" style="1" bestFit="1" customWidth="1"/>
    <col min="7430" max="7430" width="10.25" style="1" customWidth="1"/>
    <col min="7431" max="7431" width="8.875" style="1" customWidth="1"/>
    <col min="7432" max="7680" width="9" style="1"/>
    <col min="7681" max="7681" width="7.875" style="1" customWidth="1"/>
    <col min="7682" max="7682" width="9.5" style="1" bestFit="1" customWidth="1"/>
    <col min="7683" max="7683" width="22.875" style="1" customWidth="1"/>
    <col min="7684" max="7684" width="11.625" style="1" bestFit="1" customWidth="1"/>
    <col min="7685" max="7685" width="9.5" style="1" bestFit="1" customWidth="1"/>
    <col min="7686" max="7686" width="10.25" style="1" customWidth="1"/>
    <col min="7687" max="7687" width="8.875" style="1" customWidth="1"/>
    <col min="7688" max="7936" width="9" style="1"/>
    <col min="7937" max="7937" width="7.875" style="1" customWidth="1"/>
    <col min="7938" max="7938" width="9.5" style="1" bestFit="1" customWidth="1"/>
    <col min="7939" max="7939" width="22.875" style="1" customWidth="1"/>
    <col min="7940" max="7940" width="11.625" style="1" bestFit="1" customWidth="1"/>
    <col min="7941" max="7941" width="9.5" style="1" bestFit="1" customWidth="1"/>
    <col min="7942" max="7942" width="10.25" style="1" customWidth="1"/>
    <col min="7943" max="7943" width="8.875" style="1" customWidth="1"/>
    <col min="7944" max="8192" width="9" style="1"/>
    <col min="8193" max="8193" width="7.875" style="1" customWidth="1"/>
    <col min="8194" max="8194" width="9.5" style="1" bestFit="1" customWidth="1"/>
    <col min="8195" max="8195" width="22.875" style="1" customWidth="1"/>
    <col min="8196" max="8196" width="11.625" style="1" bestFit="1" customWidth="1"/>
    <col min="8197" max="8197" width="9.5" style="1" bestFit="1" customWidth="1"/>
    <col min="8198" max="8198" width="10.25" style="1" customWidth="1"/>
    <col min="8199" max="8199" width="8.875" style="1" customWidth="1"/>
    <col min="8200" max="8448" width="9" style="1"/>
    <col min="8449" max="8449" width="7.875" style="1" customWidth="1"/>
    <col min="8450" max="8450" width="9.5" style="1" bestFit="1" customWidth="1"/>
    <col min="8451" max="8451" width="22.875" style="1" customWidth="1"/>
    <col min="8452" max="8452" width="11.625" style="1" bestFit="1" customWidth="1"/>
    <col min="8453" max="8453" width="9.5" style="1" bestFit="1" customWidth="1"/>
    <col min="8454" max="8454" width="10.25" style="1" customWidth="1"/>
    <col min="8455" max="8455" width="8.875" style="1" customWidth="1"/>
    <col min="8456" max="8704" width="9" style="1"/>
    <col min="8705" max="8705" width="7.875" style="1" customWidth="1"/>
    <col min="8706" max="8706" width="9.5" style="1" bestFit="1" customWidth="1"/>
    <col min="8707" max="8707" width="22.875" style="1" customWidth="1"/>
    <col min="8708" max="8708" width="11.625" style="1" bestFit="1" customWidth="1"/>
    <col min="8709" max="8709" width="9.5" style="1" bestFit="1" customWidth="1"/>
    <col min="8710" max="8710" width="10.25" style="1" customWidth="1"/>
    <col min="8711" max="8711" width="8.875" style="1" customWidth="1"/>
    <col min="8712" max="8960" width="9" style="1"/>
    <col min="8961" max="8961" width="7.875" style="1" customWidth="1"/>
    <col min="8962" max="8962" width="9.5" style="1" bestFit="1" customWidth="1"/>
    <col min="8963" max="8963" width="22.875" style="1" customWidth="1"/>
    <col min="8964" max="8964" width="11.625" style="1" bestFit="1" customWidth="1"/>
    <col min="8965" max="8965" width="9.5" style="1" bestFit="1" customWidth="1"/>
    <col min="8966" max="8966" width="10.25" style="1" customWidth="1"/>
    <col min="8967" max="8967" width="8.875" style="1" customWidth="1"/>
    <col min="8968" max="9216" width="9" style="1"/>
    <col min="9217" max="9217" width="7.875" style="1" customWidth="1"/>
    <col min="9218" max="9218" width="9.5" style="1" bestFit="1" customWidth="1"/>
    <col min="9219" max="9219" width="22.875" style="1" customWidth="1"/>
    <col min="9220" max="9220" width="11.625" style="1" bestFit="1" customWidth="1"/>
    <col min="9221" max="9221" width="9.5" style="1" bestFit="1" customWidth="1"/>
    <col min="9222" max="9222" width="10.25" style="1" customWidth="1"/>
    <col min="9223" max="9223" width="8.875" style="1" customWidth="1"/>
    <col min="9224" max="9472" width="9" style="1"/>
    <col min="9473" max="9473" width="7.875" style="1" customWidth="1"/>
    <col min="9474" max="9474" width="9.5" style="1" bestFit="1" customWidth="1"/>
    <col min="9475" max="9475" width="22.875" style="1" customWidth="1"/>
    <col min="9476" max="9476" width="11.625" style="1" bestFit="1" customWidth="1"/>
    <col min="9477" max="9477" width="9.5" style="1" bestFit="1" customWidth="1"/>
    <col min="9478" max="9478" width="10.25" style="1" customWidth="1"/>
    <col min="9479" max="9479" width="8.875" style="1" customWidth="1"/>
    <col min="9480" max="9728" width="9" style="1"/>
    <col min="9729" max="9729" width="7.875" style="1" customWidth="1"/>
    <col min="9730" max="9730" width="9.5" style="1" bestFit="1" customWidth="1"/>
    <col min="9731" max="9731" width="22.875" style="1" customWidth="1"/>
    <col min="9732" max="9732" width="11.625" style="1" bestFit="1" customWidth="1"/>
    <col min="9733" max="9733" width="9.5" style="1" bestFit="1" customWidth="1"/>
    <col min="9734" max="9734" width="10.25" style="1" customWidth="1"/>
    <col min="9735" max="9735" width="8.875" style="1" customWidth="1"/>
    <col min="9736" max="9984" width="9" style="1"/>
    <col min="9985" max="9985" width="7.875" style="1" customWidth="1"/>
    <col min="9986" max="9986" width="9.5" style="1" bestFit="1" customWidth="1"/>
    <col min="9987" max="9987" width="22.875" style="1" customWidth="1"/>
    <col min="9988" max="9988" width="11.625" style="1" bestFit="1" customWidth="1"/>
    <col min="9989" max="9989" width="9.5" style="1" bestFit="1" customWidth="1"/>
    <col min="9990" max="9990" width="10.25" style="1" customWidth="1"/>
    <col min="9991" max="9991" width="8.875" style="1" customWidth="1"/>
    <col min="9992" max="10240" width="9" style="1"/>
    <col min="10241" max="10241" width="7.875" style="1" customWidth="1"/>
    <col min="10242" max="10242" width="9.5" style="1" bestFit="1" customWidth="1"/>
    <col min="10243" max="10243" width="22.875" style="1" customWidth="1"/>
    <col min="10244" max="10244" width="11.625" style="1" bestFit="1" customWidth="1"/>
    <col min="10245" max="10245" width="9.5" style="1" bestFit="1" customWidth="1"/>
    <col min="10246" max="10246" width="10.25" style="1" customWidth="1"/>
    <col min="10247" max="10247" width="8.875" style="1" customWidth="1"/>
    <col min="10248" max="10496" width="9" style="1"/>
    <col min="10497" max="10497" width="7.875" style="1" customWidth="1"/>
    <col min="10498" max="10498" width="9.5" style="1" bestFit="1" customWidth="1"/>
    <col min="10499" max="10499" width="22.875" style="1" customWidth="1"/>
    <col min="10500" max="10500" width="11.625" style="1" bestFit="1" customWidth="1"/>
    <col min="10501" max="10501" width="9.5" style="1" bestFit="1" customWidth="1"/>
    <col min="10502" max="10502" width="10.25" style="1" customWidth="1"/>
    <col min="10503" max="10503" width="8.875" style="1" customWidth="1"/>
    <col min="10504" max="10752" width="9" style="1"/>
    <col min="10753" max="10753" width="7.875" style="1" customWidth="1"/>
    <col min="10754" max="10754" width="9.5" style="1" bestFit="1" customWidth="1"/>
    <col min="10755" max="10755" width="22.875" style="1" customWidth="1"/>
    <col min="10756" max="10756" width="11.625" style="1" bestFit="1" customWidth="1"/>
    <col min="10757" max="10757" width="9.5" style="1" bestFit="1" customWidth="1"/>
    <col min="10758" max="10758" width="10.25" style="1" customWidth="1"/>
    <col min="10759" max="10759" width="8.875" style="1" customWidth="1"/>
    <col min="10760" max="11008" width="9" style="1"/>
    <col min="11009" max="11009" width="7.875" style="1" customWidth="1"/>
    <col min="11010" max="11010" width="9.5" style="1" bestFit="1" customWidth="1"/>
    <col min="11011" max="11011" width="22.875" style="1" customWidth="1"/>
    <col min="11012" max="11012" width="11.625" style="1" bestFit="1" customWidth="1"/>
    <col min="11013" max="11013" width="9.5" style="1" bestFit="1" customWidth="1"/>
    <col min="11014" max="11014" width="10.25" style="1" customWidth="1"/>
    <col min="11015" max="11015" width="8.875" style="1" customWidth="1"/>
    <col min="11016" max="11264" width="9" style="1"/>
    <col min="11265" max="11265" width="7.875" style="1" customWidth="1"/>
    <col min="11266" max="11266" width="9.5" style="1" bestFit="1" customWidth="1"/>
    <col min="11267" max="11267" width="22.875" style="1" customWidth="1"/>
    <col min="11268" max="11268" width="11.625" style="1" bestFit="1" customWidth="1"/>
    <col min="11269" max="11269" width="9.5" style="1" bestFit="1" customWidth="1"/>
    <col min="11270" max="11270" width="10.25" style="1" customWidth="1"/>
    <col min="11271" max="11271" width="8.875" style="1" customWidth="1"/>
    <col min="11272" max="11520" width="9" style="1"/>
    <col min="11521" max="11521" width="7.875" style="1" customWidth="1"/>
    <col min="11522" max="11522" width="9.5" style="1" bestFit="1" customWidth="1"/>
    <col min="11523" max="11523" width="22.875" style="1" customWidth="1"/>
    <col min="11524" max="11524" width="11.625" style="1" bestFit="1" customWidth="1"/>
    <col min="11525" max="11525" width="9.5" style="1" bestFit="1" customWidth="1"/>
    <col min="11526" max="11526" width="10.25" style="1" customWidth="1"/>
    <col min="11527" max="11527" width="8.875" style="1" customWidth="1"/>
    <col min="11528" max="11776" width="9" style="1"/>
    <col min="11777" max="11777" width="7.875" style="1" customWidth="1"/>
    <col min="11778" max="11778" width="9.5" style="1" bestFit="1" customWidth="1"/>
    <col min="11779" max="11779" width="22.875" style="1" customWidth="1"/>
    <col min="11780" max="11780" width="11.625" style="1" bestFit="1" customWidth="1"/>
    <col min="11781" max="11781" width="9.5" style="1" bestFit="1" customWidth="1"/>
    <col min="11782" max="11782" width="10.25" style="1" customWidth="1"/>
    <col min="11783" max="11783" width="8.875" style="1" customWidth="1"/>
    <col min="11784" max="12032" width="9" style="1"/>
    <col min="12033" max="12033" width="7.875" style="1" customWidth="1"/>
    <col min="12034" max="12034" width="9.5" style="1" bestFit="1" customWidth="1"/>
    <col min="12035" max="12035" width="22.875" style="1" customWidth="1"/>
    <col min="12036" max="12036" width="11.625" style="1" bestFit="1" customWidth="1"/>
    <col min="12037" max="12037" width="9.5" style="1" bestFit="1" customWidth="1"/>
    <col min="12038" max="12038" width="10.25" style="1" customWidth="1"/>
    <col min="12039" max="12039" width="8.875" style="1" customWidth="1"/>
    <col min="12040" max="12288" width="9" style="1"/>
    <col min="12289" max="12289" width="7.875" style="1" customWidth="1"/>
    <col min="12290" max="12290" width="9.5" style="1" bestFit="1" customWidth="1"/>
    <col min="12291" max="12291" width="22.875" style="1" customWidth="1"/>
    <col min="12292" max="12292" width="11.625" style="1" bestFit="1" customWidth="1"/>
    <col min="12293" max="12293" width="9.5" style="1" bestFit="1" customWidth="1"/>
    <col min="12294" max="12294" width="10.25" style="1" customWidth="1"/>
    <col min="12295" max="12295" width="8.875" style="1" customWidth="1"/>
    <col min="12296" max="12544" width="9" style="1"/>
    <col min="12545" max="12545" width="7.875" style="1" customWidth="1"/>
    <col min="12546" max="12546" width="9.5" style="1" bestFit="1" customWidth="1"/>
    <col min="12547" max="12547" width="22.875" style="1" customWidth="1"/>
    <col min="12548" max="12548" width="11.625" style="1" bestFit="1" customWidth="1"/>
    <col min="12549" max="12549" width="9.5" style="1" bestFit="1" customWidth="1"/>
    <col min="12550" max="12550" width="10.25" style="1" customWidth="1"/>
    <col min="12551" max="12551" width="8.875" style="1" customWidth="1"/>
    <col min="12552" max="12800" width="9" style="1"/>
    <col min="12801" max="12801" width="7.875" style="1" customWidth="1"/>
    <col min="12802" max="12802" width="9.5" style="1" bestFit="1" customWidth="1"/>
    <col min="12803" max="12803" width="22.875" style="1" customWidth="1"/>
    <col min="12804" max="12804" width="11.625" style="1" bestFit="1" customWidth="1"/>
    <col min="12805" max="12805" width="9.5" style="1" bestFit="1" customWidth="1"/>
    <col min="12806" max="12806" width="10.25" style="1" customWidth="1"/>
    <col min="12807" max="12807" width="8.875" style="1" customWidth="1"/>
    <col min="12808" max="13056" width="9" style="1"/>
    <col min="13057" max="13057" width="7.875" style="1" customWidth="1"/>
    <col min="13058" max="13058" width="9.5" style="1" bestFit="1" customWidth="1"/>
    <col min="13059" max="13059" width="22.875" style="1" customWidth="1"/>
    <col min="13060" max="13060" width="11.625" style="1" bestFit="1" customWidth="1"/>
    <col min="13061" max="13061" width="9.5" style="1" bestFit="1" customWidth="1"/>
    <col min="13062" max="13062" width="10.25" style="1" customWidth="1"/>
    <col min="13063" max="13063" width="8.875" style="1" customWidth="1"/>
    <col min="13064" max="13312" width="9" style="1"/>
    <col min="13313" max="13313" width="7.875" style="1" customWidth="1"/>
    <col min="13314" max="13314" width="9.5" style="1" bestFit="1" customWidth="1"/>
    <col min="13315" max="13315" width="22.875" style="1" customWidth="1"/>
    <col min="13316" max="13316" width="11.625" style="1" bestFit="1" customWidth="1"/>
    <col min="13317" max="13317" width="9.5" style="1" bestFit="1" customWidth="1"/>
    <col min="13318" max="13318" width="10.25" style="1" customWidth="1"/>
    <col min="13319" max="13319" width="8.875" style="1" customWidth="1"/>
    <col min="13320" max="13568" width="9" style="1"/>
    <col min="13569" max="13569" width="7.875" style="1" customWidth="1"/>
    <col min="13570" max="13570" width="9.5" style="1" bestFit="1" customWidth="1"/>
    <col min="13571" max="13571" width="22.875" style="1" customWidth="1"/>
    <col min="13572" max="13572" width="11.625" style="1" bestFit="1" customWidth="1"/>
    <col min="13573" max="13573" width="9.5" style="1" bestFit="1" customWidth="1"/>
    <col min="13574" max="13574" width="10.25" style="1" customWidth="1"/>
    <col min="13575" max="13575" width="8.875" style="1" customWidth="1"/>
    <col min="13576" max="13824" width="9" style="1"/>
    <col min="13825" max="13825" width="7.875" style="1" customWidth="1"/>
    <col min="13826" max="13826" width="9.5" style="1" bestFit="1" customWidth="1"/>
    <col min="13827" max="13827" width="22.875" style="1" customWidth="1"/>
    <col min="13828" max="13828" width="11.625" style="1" bestFit="1" customWidth="1"/>
    <col min="13829" max="13829" width="9.5" style="1" bestFit="1" customWidth="1"/>
    <col min="13830" max="13830" width="10.25" style="1" customWidth="1"/>
    <col min="13831" max="13831" width="8.875" style="1" customWidth="1"/>
    <col min="13832" max="14080" width="9" style="1"/>
    <col min="14081" max="14081" width="7.875" style="1" customWidth="1"/>
    <col min="14082" max="14082" width="9.5" style="1" bestFit="1" customWidth="1"/>
    <col min="14083" max="14083" width="22.875" style="1" customWidth="1"/>
    <col min="14084" max="14084" width="11.625" style="1" bestFit="1" customWidth="1"/>
    <col min="14085" max="14085" width="9.5" style="1" bestFit="1" customWidth="1"/>
    <col min="14086" max="14086" width="10.25" style="1" customWidth="1"/>
    <col min="14087" max="14087" width="8.875" style="1" customWidth="1"/>
    <col min="14088" max="14336" width="9" style="1"/>
    <col min="14337" max="14337" width="7.875" style="1" customWidth="1"/>
    <col min="14338" max="14338" width="9.5" style="1" bestFit="1" customWidth="1"/>
    <col min="14339" max="14339" width="22.875" style="1" customWidth="1"/>
    <col min="14340" max="14340" width="11.625" style="1" bestFit="1" customWidth="1"/>
    <col min="14341" max="14341" width="9.5" style="1" bestFit="1" customWidth="1"/>
    <col min="14342" max="14342" width="10.25" style="1" customWidth="1"/>
    <col min="14343" max="14343" width="8.875" style="1" customWidth="1"/>
    <col min="14344" max="14592" width="9" style="1"/>
    <col min="14593" max="14593" width="7.875" style="1" customWidth="1"/>
    <col min="14594" max="14594" width="9.5" style="1" bestFit="1" customWidth="1"/>
    <col min="14595" max="14595" width="22.875" style="1" customWidth="1"/>
    <col min="14596" max="14596" width="11.625" style="1" bestFit="1" customWidth="1"/>
    <col min="14597" max="14597" width="9.5" style="1" bestFit="1" customWidth="1"/>
    <col min="14598" max="14598" width="10.25" style="1" customWidth="1"/>
    <col min="14599" max="14599" width="8.875" style="1" customWidth="1"/>
    <col min="14600" max="14848" width="9" style="1"/>
    <col min="14849" max="14849" width="7.875" style="1" customWidth="1"/>
    <col min="14850" max="14850" width="9.5" style="1" bestFit="1" customWidth="1"/>
    <col min="14851" max="14851" width="22.875" style="1" customWidth="1"/>
    <col min="14852" max="14852" width="11.625" style="1" bestFit="1" customWidth="1"/>
    <col min="14853" max="14853" width="9.5" style="1" bestFit="1" customWidth="1"/>
    <col min="14854" max="14854" width="10.25" style="1" customWidth="1"/>
    <col min="14855" max="14855" width="8.875" style="1" customWidth="1"/>
    <col min="14856" max="15104" width="9" style="1"/>
    <col min="15105" max="15105" width="7.875" style="1" customWidth="1"/>
    <col min="15106" max="15106" width="9.5" style="1" bestFit="1" customWidth="1"/>
    <col min="15107" max="15107" width="22.875" style="1" customWidth="1"/>
    <col min="15108" max="15108" width="11.625" style="1" bestFit="1" customWidth="1"/>
    <col min="15109" max="15109" width="9.5" style="1" bestFit="1" customWidth="1"/>
    <col min="15110" max="15110" width="10.25" style="1" customWidth="1"/>
    <col min="15111" max="15111" width="8.875" style="1" customWidth="1"/>
    <col min="15112" max="15360" width="9" style="1"/>
    <col min="15361" max="15361" width="7.875" style="1" customWidth="1"/>
    <col min="15362" max="15362" width="9.5" style="1" bestFit="1" customWidth="1"/>
    <col min="15363" max="15363" width="22.875" style="1" customWidth="1"/>
    <col min="15364" max="15364" width="11.625" style="1" bestFit="1" customWidth="1"/>
    <col min="15365" max="15365" width="9.5" style="1" bestFit="1" customWidth="1"/>
    <col min="15366" max="15366" width="10.25" style="1" customWidth="1"/>
    <col min="15367" max="15367" width="8.875" style="1" customWidth="1"/>
    <col min="15368" max="15616" width="9" style="1"/>
    <col min="15617" max="15617" width="7.875" style="1" customWidth="1"/>
    <col min="15618" max="15618" width="9.5" style="1" bestFit="1" customWidth="1"/>
    <col min="15619" max="15619" width="22.875" style="1" customWidth="1"/>
    <col min="15620" max="15620" width="11.625" style="1" bestFit="1" customWidth="1"/>
    <col min="15621" max="15621" width="9.5" style="1" bestFit="1" customWidth="1"/>
    <col min="15622" max="15622" width="10.25" style="1" customWidth="1"/>
    <col min="15623" max="15623" width="8.875" style="1" customWidth="1"/>
    <col min="15624" max="15872" width="9" style="1"/>
    <col min="15873" max="15873" width="7.875" style="1" customWidth="1"/>
    <col min="15874" max="15874" width="9.5" style="1" bestFit="1" customWidth="1"/>
    <col min="15875" max="15875" width="22.875" style="1" customWidth="1"/>
    <col min="15876" max="15876" width="11.625" style="1" bestFit="1" customWidth="1"/>
    <col min="15877" max="15877" width="9.5" style="1" bestFit="1" customWidth="1"/>
    <col min="15878" max="15878" width="10.25" style="1" customWidth="1"/>
    <col min="15879" max="15879" width="8.875" style="1" customWidth="1"/>
    <col min="15880" max="16128" width="9" style="1"/>
    <col min="16129" max="16129" width="7.875" style="1" customWidth="1"/>
    <col min="16130" max="16130" width="9.5" style="1" bestFit="1" customWidth="1"/>
    <col min="16131" max="16131" width="22.875" style="1" customWidth="1"/>
    <col min="16132" max="16132" width="11.625" style="1" bestFit="1" customWidth="1"/>
    <col min="16133" max="16133" width="9.5" style="1" bestFit="1" customWidth="1"/>
    <col min="16134" max="16134" width="10.25" style="1" customWidth="1"/>
    <col min="16135" max="16135" width="8.875" style="1" customWidth="1"/>
    <col min="16136" max="16384" width="9" style="1"/>
  </cols>
  <sheetData>
    <row r="1" spans="1:7" ht="65.25" customHeight="1">
      <c r="A1" s="14" t="s">
        <v>8</v>
      </c>
      <c r="B1" s="15"/>
      <c r="C1" s="15"/>
      <c r="D1" s="15"/>
      <c r="E1" s="15"/>
      <c r="F1" s="15"/>
      <c r="G1" s="15"/>
    </row>
    <row r="2" spans="1:7" s="6" customFormat="1" ht="52.5" customHeight="1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5" t="s">
        <v>9</v>
      </c>
      <c r="G2" s="4" t="s">
        <v>7</v>
      </c>
    </row>
    <row r="3" spans="1:7" s="6" customFormat="1" ht="23.25" customHeight="1">
      <c r="A3" s="2" t="str">
        <f>VLOOKUP(B3,[2]面试人员!$A$2:$H$200,2,FALSE)</f>
        <v>周浩天</v>
      </c>
      <c r="B3" s="7">
        <f>[2]面试成绩汇总表!C57</f>
        <v>22305105</v>
      </c>
      <c r="C3" s="2" t="str">
        <f>VLOOKUP(B3,[2]面试人员!$A$2:$H$200,7,FALSE)</f>
        <v>县妇保计生服务中心</v>
      </c>
      <c r="D3" s="2" t="str">
        <f>VLOOKUP(B3,[2]面试人员!$A$2:$H$200,6,FALSE)</f>
        <v>财务1</v>
      </c>
      <c r="E3" s="2">
        <f>VLOOKUP(B3,[2]面试人员!$A$2:$H$200,3,FALSE)</f>
        <v>61.3</v>
      </c>
      <c r="F3" s="8">
        <f>[2]面试成绩汇总表!F57</f>
        <v>81.099999999999994</v>
      </c>
      <c r="G3" s="2">
        <f t="shared" ref="G3:G37" si="0">E3*0.6+F3*0.4</f>
        <v>69.22</v>
      </c>
    </row>
    <row r="4" spans="1:7" s="6" customFormat="1" ht="23.25" customHeight="1">
      <c r="A4" s="2" t="str">
        <f>VLOOKUP(B4,[2]面试人员!$A$2:$H$200,2,FALSE)</f>
        <v>万梓烙</v>
      </c>
      <c r="B4" s="7">
        <f>[2]面试成绩汇总表!C26</f>
        <v>22305103</v>
      </c>
      <c r="C4" s="2" t="str">
        <f>VLOOKUP(B4,[2]面试人员!$A$2:$H$200,7,FALSE)</f>
        <v>县妇保计生服务中心</v>
      </c>
      <c r="D4" s="2" t="str">
        <f>VLOOKUP(B4,[2]面试人员!$A$2:$H$200,6,FALSE)</f>
        <v>财务1</v>
      </c>
      <c r="E4" s="2">
        <f>VLOOKUP(B4,[2]面试人员!$A$2:$H$200,3,FALSE)</f>
        <v>61</v>
      </c>
      <c r="F4" s="8">
        <f>[2]面试成绩汇总表!F26</f>
        <v>80.599999999999994</v>
      </c>
      <c r="G4" s="2">
        <f t="shared" si="0"/>
        <v>68.84</v>
      </c>
    </row>
    <row r="5" spans="1:7" s="6" customFormat="1" ht="23.25" customHeight="1">
      <c r="A5" s="2" t="str">
        <f>VLOOKUP(B5,[2]面试人员!$A$2:$H$200,2,FALSE)</f>
        <v>徐凤</v>
      </c>
      <c r="B5" s="7">
        <f>[2]面试成绩汇总表!C49</f>
        <v>22305121</v>
      </c>
      <c r="C5" s="2" t="str">
        <f>VLOOKUP(B5,[2]面试人员!$A$2:$H$200,7,FALSE)</f>
        <v>县妇保计生服务中心</v>
      </c>
      <c r="D5" s="2" t="str">
        <f>VLOOKUP(B5,[2]面试人员!$A$2:$H$200,6,FALSE)</f>
        <v>财务2</v>
      </c>
      <c r="E5" s="2">
        <f>VLOOKUP(B5,[2]面试人员!$A$2:$H$200,3,FALSE)</f>
        <v>68.2</v>
      </c>
      <c r="F5" s="8">
        <f>[2]面试成绩汇总表!F49</f>
        <v>81.5</v>
      </c>
      <c r="G5" s="2">
        <f t="shared" si="0"/>
        <v>73.52000000000001</v>
      </c>
    </row>
    <row r="6" spans="1:7" s="6" customFormat="1" ht="23.25" customHeight="1">
      <c r="A6" s="2" t="str">
        <f>VLOOKUP(B6,[2]面试人员!$A$2:$H$200,2,FALSE)</f>
        <v>粟棋丽</v>
      </c>
      <c r="B6" s="7">
        <f>[2]面试成绩汇总表!C16</f>
        <v>22305109</v>
      </c>
      <c r="C6" s="2" t="str">
        <f>VLOOKUP(B6,[2]面试人员!$A$2:$H$200,7,FALSE)</f>
        <v>县妇保计生服务中心</v>
      </c>
      <c r="D6" s="2" t="str">
        <f>VLOOKUP(B6,[2]面试人员!$A$2:$H$200,6,FALSE)</f>
        <v>财务2</v>
      </c>
      <c r="E6" s="2">
        <f>VLOOKUP(B6,[2]面试人员!$A$2:$H$200,3,FALSE)</f>
        <v>69</v>
      </c>
      <c r="F6" s="8">
        <f>[2]面试成绩汇总表!F16</f>
        <v>78.900000000000006</v>
      </c>
      <c r="G6" s="2">
        <f t="shared" si="0"/>
        <v>72.960000000000008</v>
      </c>
    </row>
    <row r="7" spans="1:7" s="6" customFormat="1" ht="23.25" customHeight="1">
      <c r="A7" s="2" t="str">
        <f>VLOOKUP(B7,[2]面试人员!$A$2:$H$200,2,FALSE)</f>
        <v>谈瑨</v>
      </c>
      <c r="B7" s="7">
        <f>[2]面试成绩汇总表!C25</f>
        <v>22300113</v>
      </c>
      <c r="C7" s="2" t="str">
        <f>VLOOKUP(B7,[2]面试人员!$A$2:$H$200,7,FALSE)</f>
        <v>县妇保计生服务中心</v>
      </c>
      <c r="D7" s="2" t="str">
        <f>VLOOKUP(B7,[2]面试人员!$A$2:$H$200,6,FALSE)</f>
        <v>管理</v>
      </c>
      <c r="E7" s="2">
        <f>VLOOKUP(B7,[2]面试人员!$A$2:$H$200,3,FALSE)</f>
        <v>80.3</v>
      </c>
      <c r="F7" s="8">
        <f>[2]面试成绩汇总表!F25</f>
        <v>78.2</v>
      </c>
      <c r="G7" s="2">
        <f t="shared" si="0"/>
        <v>79.460000000000008</v>
      </c>
    </row>
    <row r="8" spans="1:7" s="6" customFormat="1" ht="23.25" customHeight="1">
      <c r="A8" s="2" t="str">
        <f>VLOOKUP(B8,[2]面试人员!$A$2:$H$200,2,FALSE)</f>
        <v>田凯</v>
      </c>
      <c r="B8" s="7">
        <f>[2]面试成绩汇总表!C51</f>
        <v>22300115</v>
      </c>
      <c r="C8" s="2" t="str">
        <f>VLOOKUP(B8,[2]面试人员!$A$2:$H$200,7,FALSE)</f>
        <v>县妇保计生服务中心</v>
      </c>
      <c r="D8" s="2" t="str">
        <f>VLOOKUP(B8,[2]面试人员!$A$2:$H$200,6,FALSE)</f>
        <v>管理</v>
      </c>
      <c r="E8" s="2">
        <f>VLOOKUP(B8,[2]面试人员!$A$2:$H$200,3,FALSE)</f>
        <v>67.099999999999994</v>
      </c>
      <c r="F8" s="8">
        <f>[2]面试成绩汇总表!F51</f>
        <v>77.599999999999994</v>
      </c>
      <c r="G8" s="2">
        <f t="shared" si="0"/>
        <v>71.3</v>
      </c>
    </row>
    <row r="9" spans="1:7" s="6" customFormat="1" ht="23.25" customHeight="1">
      <c r="A9" s="2" t="str">
        <f>VLOOKUP(B9,[2]面试人员!$A$2:$H$200,2,FALSE)</f>
        <v>何福云</v>
      </c>
      <c r="B9" s="7">
        <f>[2]面试成绩汇总表!C61</f>
        <v>22308408</v>
      </c>
      <c r="C9" s="2" t="str">
        <f>VLOOKUP(B9,[2]面试人员!$A$2:$H$200,7,FALSE)</f>
        <v>县妇保计生服务中心</v>
      </c>
      <c r="D9" s="2" t="str">
        <f>VLOOKUP(B9,[2]面试人员!$A$2:$H$200,6,FALSE)</f>
        <v>检验</v>
      </c>
      <c r="E9" s="2">
        <f>VLOOKUP(B9,[2]面试人员!$A$2:$H$200,3,FALSE)</f>
        <v>60.5</v>
      </c>
      <c r="F9" s="8">
        <f>[2]面试成绩汇总表!F61</f>
        <v>79.8</v>
      </c>
      <c r="G9" s="2">
        <f t="shared" si="0"/>
        <v>68.22</v>
      </c>
    </row>
    <row r="10" spans="1:7" s="6" customFormat="1" ht="23.25" customHeight="1">
      <c r="A10" s="2" t="str">
        <f>VLOOKUP(B10,[2]面试人员!$A$2:$H$200,2,FALSE)</f>
        <v>汤兴</v>
      </c>
      <c r="B10" s="7">
        <f>[2]面试成绩汇总表!C21</f>
        <v>22308407</v>
      </c>
      <c r="C10" s="2" t="str">
        <f>VLOOKUP(B10,[2]面试人员!$A$2:$H$200,7,FALSE)</f>
        <v>县妇保计生服务中心</v>
      </c>
      <c r="D10" s="2" t="str">
        <f>VLOOKUP(B10,[2]面试人员!$A$2:$H$200,6,FALSE)</f>
        <v>检验</v>
      </c>
      <c r="E10" s="2">
        <f>VLOOKUP(B10,[2]面试人员!$A$2:$H$200,3,FALSE)</f>
        <v>60</v>
      </c>
      <c r="F10" s="8">
        <f>[2]面试成绩汇总表!F21</f>
        <v>76</v>
      </c>
      <c r="G10" s="2">
        <f t="shared" si="0"/>
        <v>66.400000000000006</v>
      </c>
    </row>
    <row r="11" spans="1:7" s="6" customFormat="1" ht="23.25" customHeight="1">
      <c r="A11" s="2" t="str">
        <f>VLOOKUP(B11,[2]面试人员!$A$2:$H$200,2,FALSE)</f>
        <v>郑卉雨</v>
      </c>
      <c r="B11" s="7">
        <f>[2]面试成绩汇总表!C10</f>
        <v>22308230</v>
      </c>
      <c r="C11" s="2" t="str">
        <f>VLOOKUP(B11,[2]面试人员!$A$2:$H$200,7,FALSE)</f>
        <v>县妇保计生服务中心</v>
      </c>
      <c r="D11" s="2" t="str">
        <f>VLOOKUP(B11,[2]面试人员!$A$2:$H$200,6,FALSE)</f>
        <v>药剂</v>
      </c>
      <c r="E11" s="2">
        <f>VLOOKUP(B11,[2]面试人员!$A$2:$H$200,3,FALSE)</f>
        <v>61.5</v>
      </c>
      <c r="F11" s="8">
        <f>[2]面试成绩汇总表!F10</f>
        <v>79</v>
      </c>
      <c r="G11" s="2">
        <f t="shared" si="0"/>
        <v>68.5</v>
      </c>
    </row>
    <row r="12" spans="1:7" s="6" customFormat="1" ht="23.25" customHeight="1">
      <c r="A12" s="2" t="str">
        <f>VLOOKUP(B12,[2]面试人员!$A$2:$H$200,2,FALSE)</f>
        <v>姜娇</v>
      </c>
      <c r="B12" s="7">
        <f>[2]面试成绩汇总表!C35</f>
        <v>22305126</v>
      </c>
      <c r="C12" s="2" t="str">
        <f>VLOOKUP(B12,[2]面试人员!$A$2:$H$200,7,FALSE)</f>
        <v>县疾病预防控制中心</v>
      </c>
      <c r="D12" s="2" t="str">
        <f>VLOOKUP(B12,[2]面试人员!$A$2:$H$200,6,FALSE)</f>
        <v>财务</v>
      </c>
      <c r="E12" s="2">
        <f>VLOOKUP(B12,[2]面试人员!$A$2:$H$200,3,FALSE)</f>
        <v>64.5</v>
      </c>
      <c r="F12" s="8">
        <f>[2]面试成绩汇总表!F35</f>
        <v>75</v>
      </c>
      <c r="G12" s="2">
        <f t="shared" si="0"/>
        <v>68.699999999999989</v>
      </c>
    </row>
    <row r="13" spans="1:7" s="6" customFormat="1" ht="23.25" customHeight="1">
      <c r="A13" s="2" t="str">
        <f>VLOOKUP(B13,[2]面试人员!$A$2:$H$200,2,FALSE)</f>
        <v>吴敏</v>
      </c>
      <c r="B13" s="7">
        <f>[2]面试成绩汇总表!C33</f>
        <v>22305122</v>
      </c>
      <c r="C13" s="2" t="str">
        <f>VLOOKUP(B13,[2]面试人员!$A$2:$H$200,7,FALSE)</f>
        <v>县疾病预防控制中心</v>
      </c>
      <c r="D13" s="2" t="str">
        <f>VLOOKUP(B13,[2]面试人员!$A$2:$H$200,6,FALSE)</f>
        <v>财务</v>
      </c>
      <c r="E13" s="2">
        <f>VLOOKUP(B13,[2]面试人员!$A$2:$H$200,3,FALSE)</f>
        <v>59.4</v>
      </c>
      <c r="F13" s="8">
        <f>[2]面试成绩汇总表!F33</f>
        <v>78.5</v>
      </c>
      <c r="G13" s="2">
        <f t="shared" si="0"/>
        <v>67.040000000000006</v>
      </c>
    </row>
    <row r="14" spans="1:7" s="6" customFormat="1" ht="23.25" customHeight="1">
      <c r="A14" s="2" t="str">
        <f>VLOOKUP(B14,[2]面试人员!$A$2:$H$200,2,FALSE)</f>
        <v>吕鑫</v>
      </c>
      <c r="B14" s="7">
        <f>[2]面试成绩汇总表!C13</f>
        <v>22308124</v>
      </c>
      <c r="C14" s="2" t="str">
        <f>VLOOKUP(B14,[2]面试人员!$A$2:$H$200,7,FALSE)</f>
        <v>县疾病预防控制中心</v>
      </c>
      <c r="D14" s="2" t="str">
        <f>VLOOKUP(B14,[2]面试人员!$A$2:$H$200,6,FALSE)</f>
        <v>检验</v>
      </c>
      <c r="E14" s="2">
        <f>VLOOKUP(B14,[2]面试人员!$A$2:$H$200,3,FALSE)</f>
        <v>61.5</v>
      </c>
      <c r="F14" s="8">
        <f>[2]面试成绩汇总表!F13</f>
        <v>83.1</v>
      </c>
      <c r="G14" s="2">
        <f t="shared" si="0"/>
        <v>70.14</v>
      </c>
    </row>
    <row r="15" spans="1:7" s="6" customFormat="1" ht="23.25" customHeight="1">
      <c r="A15" s="2" t="str">
        <f>VLOOKUP(B15,[2]面试人员!$A$2:$H$200,2,FALSE)</f>
        <v>黄敏</v>
      </c>
      <c r="B15" s="7">
        <f>[2]面试成绩汇总表!C64</f>
        <v>22308127</v>
      </c>
      <c r="C15" s="2" t="str">
        <f>VLOOKUP(B15,[2]面试人员!$A$2:$H$200,7,FALSE)</f>
        <v>县疾病预防控制中心</v>
      </c>
      <c r="D15" s="2" t="str">
        <f>VLOOKUP(B15,[2]面试人员!$A$2:$H$200,6,FALSE)</f>
        <v>检验</v>
      </c>
      <c r="E15" s="2">
        <f>VLOOKUP(B15,[2]面试人员!$A$2:$H$200,3,FALSE)</f>
        <v>62</v>
      </c>
      <c r="F15" s="8">
        <f>[2]面试成绩汇总表!F64</f>
        <v>80.400000000000006</v>
      </c>
      <c r="G15" s="2">
        <f t="shared" si="0"/>
        <v>69.36</v>
      </c>
    </row>
    <row r="16" spans="1:7" s="6" customFormat="1" ht="23.25" customHeight="1">
      <c r="A16" s="2" t="str">
        <f>VLOOKUP(B16,[2]面试人员!$A$2:$H$200,2,FALSE)</f>
        <v>余彩虹</v>
      </c>
      <c r="B16" s="7">
        <f>[2]面试成绩汇总表!C18</f>
        <v>22308113</v>
      </c>
      <c r="C16" s="2" t="str">
        <f>VLOOKUP(B16,[2]面试人员!$A$2:$H$200,7,FALSE)</f>
        <v>县精神康复医院</v>
      </c>
      <c r="D16" s="2" t="str">
        <f>VLOOKUP(B16,[2]面试人员!$A$2:$H$200,6,FALSE)</f>
        <v>儿科医生</v>
      </c>
      <c r="E16" s="2">
        <f>VLOOKUP(B16,[2]面试人员!$A$2:$H$200,3,FALSE)</f>
        <v>58</v>
      </c>
      <c r="F16" s="8">
        <f>[2]面试成绩汇总表!F18</f>
        <v>75.7</v>
      </c>
      <c r="G16" s="2">
        <f t="shared" si="0"/>
        <v>65.08</v>
      </c>
    </row>
    <row r="17" spans="1:7" s="6" customFormat="1" ht="23.25" customHeight="1">
      <c r="A17" s="2" t="str">
        <f>VLOOKUP(B17,[2]面试人员!$A$2:$H$200,2,FALSE)</f>
        <v>王婉蓉</v>
      </c>
      <c r="B17" s="7">
        <f>[2]面试成绩汇总表!C29</f>
        <v>22308512</v>
      </c>
      <c r="C17" s="2" t="str">
        <f>VLOOKUP(B17,[2]面试人员!$A$2:$H$200,7,FALSE)</f>
        <v>县精神康复医院</v>
      </c>
      <c r="D17" s="2" t="str">
        <f>VLOOKUP(B17,[2]面试人员!$A$2:$H$200,6,FALSE)</f>
        <v>检验</v>
      </c>
      <c r="E17" s="2">
        <f>VLOOKUP(B17,[2]面试人员!$A$2:$H$200,3,FALSE)</f>
        <v>66.5</v>
      </c>
      <c r="F17" s="8">
        <f>[2]面试成绩汇总表!F29</f>
        <v>79.599999999999994</v>
      </c>
      <c r="G17" s="2">
        <f t="shared" si="0"/>
        <v>71.739999999999995</v>
      </c>
    </row>
    <row r="18" spans="1:7" s="6" customFormat="1" ht="23.25" customHeight="1">
      <c r="A18" s="2" t="str">
        <f>VLOOKUP(B18,[2]面试人员!$A$2:$H$200,2,FALSE)</f>
        <v>汤庆</v>
      </c>
      <c r="B18" s="7">
        <f>[2]面试成绩汇总表!C58</f>
        <v>22308507</v>
      </c>
      <c r="C18" s="2" t="str">
        <f>VLOOKUP(B18,[2]面试人员!$A$2:$H$200,7,FALSE)</f>
        <v>县精神康复医院</v>
      </c>
      <c r="D18" s="2" t="str">
        <f>VLOOKUP(B18,[2]面试人员!$A$2:$H$200,6,FALSE)</f>
        <v>检验</v>
      </c>
      <c r="E18" s="2">
        <f>VLOOKUP(B18,[2]面试人员!$A$2:$H$200,3,FALSE)</f>
        <v>60</v>
      </c>
      <c r="F18" s="8">
        <f>[2]面试成绩汇总表!F58</f>
        <v>78.5</v>
      </c>
      <c r="G18" s="2">
        <f t="shared" si="0"/>
        <v>67.400000000000006</v>
      </c>
    </row>
    <row r="19" spans="1:7" s="6" customFormat="1" ht="23.25" customHeight="1">
      <c r="A19" s="2" t="str">
        <f>VLOOKUP(B19,[2]面试人员!$A$2:$H$200,2,FALSE)</f>
        <v>徐连菊</v>
      </c>
      <c r="B19" s="7">
        <f>[2]面试成绩汇总表!C52</f>
        <v>22308510</v>
      </c>
      <c r="C19" s="2" t="str">
        <f>VLOOKUP(B19,[2]面试人员!$A$2:$H$200,7,FALSE)</f>
        <v>县精神康复医院</v>
      </c>
      <c r="D19" s="2" t="str">
        <f>VLOOKUP(B19,[2]面试人员!$A$2:$H$200,6,FALSE)</f>
        <v>检验</v>
      </c>
      <c r="E19" s="2">
        <f>VLOOKUP(B19,[2]面试人员!$A$2:$H$200,3,FALSE)</f>
        <v>58</v>
      </c>
      <c r="F19" s="8">
        <f>[2]面试成绩汇总表!F52</f>
        <v>78.7</v>
      </c>
      <c r="G19" s="2">
        <f t="shared" si="0"/>
        <v>66.28</v>
      </c>
    </row>
    <row r="20" spans="1:7" s="6" customFormat="1" ht="23.25" customHeight="1">
      <c r="A20" s="2" t="str">
        <f>VLOOKUP(B20,[2]面试人员!$A$2:$H$200,2,FALSE)</f>
        <v>杨博雯</v>
      </c>
      <c r="B20" s="7">
        <f>[2]面试成绩汇总表!C43</f>
        <v>22308505</v>
      </c>
      <c r="C20" s="2" t="str">
        <f>VLOOKUP(B20,[2]面试人员!$A$2:$H$200,7,FALSE)</f>
        <v>县精神康复医院</v>
      </c>
      <c r="D20" s="2" t="str">
        <f>VLOOKUP(B20,[2]面试人员!$A$2:$H$200,6,FALSE)</f>
        <v>检验</v>
      </c>
      <c r="E20" s="2">
        <f>VLOOKUP(B20,[2]面试人员!$A$2:$H$200,3,FALSE)</f>
        <v>56</v>
      </c>
      <c r="F20" s="8">
        <f>[2]面试成绩汇总表!F43</f>
        <v>78.099999999999994</v>
      </c>
      <c r="G20" s="2">
        <f t="shared" si="0"/>
        <v>64.84</v>
      </c>
    </row>
    <row r="21" spans="1:7" s="6" customFormat="1" ht="23.25" customHeight="1">
      <c r="A21" s="2" t="str">
        <f>VLOOKUP(B21,[2]面试人员!$A$2:$H$200,2,FALSE)</f>
        <v>陈桂芬</v>
      </c>
      <c r="B21" s="7">
        <f>[2]面试成绩汇总表!C23</f>
        <v>22308028</v>
      </c>
      <c r="C21" s="2" t="str">
        <f>VLOOKUP(B21,[2]面试人员!$A$2:$H$200,7,FALSE)</f>
        <v>县精神康复医院</v>
      </c>
      <c r="D21" s="2" t="str">
        <f>VLOOKUP(B21,[2]面试人员!$A$2:$H$200,6,FALSE)</f>
        <v>临床医生</v>
      </c>
      <c r="E21" s="2">
        <f>VLOOKUP(B21,[2]面试人员!$A$2:$H$200,3,FALSE)</f>
        <v>63</v>
      </c>
      <c r="F21" s="8">
        <f>[2]面试成绩汇总表!F23</f>
        <v>76.599999999999994</v>
      </c>
      <c r="G21" s="2">
        <f t="shared" si="0"/>
        <v>68.44</v>
      </c>
    </row>
    <row r="22" spans="1:7" s="6" customFormat="1" ht="23.25" customHeight="1">
      <c r="A22" s="2" t="str">
        <f>VLOOKUP(B22,[2]面试人员!$A$2:$H$200,2,FALSE)</f>
        <v>于彬</v>
      </c>
      <c r="B22" s="7">
        <f>[2]面试成绩汇总表!C8</f>
        <v>22308026</v>
      </c>
      <c r="C22" s="2" t="str">
        <f>VLOOKUP(B22,[2]面试人员!$A$2:$H$200,7,FALSE)</f>
        <v>县精神康复医院</v>
      </c>
      <c r="D22" s="2" t="str">
        <f>VLOOKUP(B22,[2]面试人员!$A$2:$H$200,6,FALSE)</f>
        <v>临床医生</v>
      </c>
      <c r="E22" s="2">
        <f>VLOOKUP(B22,[2]面试人员!$A$2:$H$200,3,FALSE)</f>
        <v>59</v>
      </c>
      <c r="F22" s="8">
        <f>[2]面试成绩汇总表!F8</f>
        <v>79</v>
      </c>
      <c r="G22" s="2">
        <f t="shared" si="0"/>
        <v>67</v>
      </c>
    </row>
    <row r="23" spans="1:7" s="6" customFormat="1" ht="23.25" customHeight="1">
      <c r="A23" s="2" t="str">
        <f>VLOOKUP(B23,[2]面试人员!$A$2:$H$200,2,FALSE)</f>
        <v>朱奕冰</v>
      </c>
      <c r="B23" s="7">
        <f>[2]面试成绩汇总表!C11</f>
        <v>22308106</v>
      </c>
      <c r="C23" s="2" t="str">
        <f>VLOOKUP(B23,[2]面试人员!$A$2:$H$200,7,FALSE)</f>
        <v>县精神康复医院</v>
      </c>
      <c r="D23" s="2" t="str">
        <f>VLOOKUP(B23,[2]面试人员!$A$2:$H$200,6,FALSE)</f>
        <v>五官科医生</v>
      </c>
      <c r="E23" s="2">
        <f>VLOOKUP(B23,[2]面试人员!$A$2:$H$200,3,FALSE)</f>
        <v>59.5</v>
      </c>
      <c r="F23" s="8">
        <f>[2]面试成绩汇总表!F11</f>
        <v>80.900000000000006</v>
      </c>
      <c r="G23" s="2">
        <f t="shared" si="0"/>
        <v>68.06</v>
      </c>
    </row>
    <row r="24" spans="1:7" s="6" customFormat="1" ht="23.25" customHeight="1">
      <c r="A24" s="2" t="str">
        <f>VLOOKUP(B24,[2]面试人员!$A$2:$H$200,2,FALSE)</f>
        <v>马艳</v>
      </c>
      <c r="B24" s="7">
        <f>[2]面试成绩汇总表!C69</f>
        <v>22308107</v>
      </c>
      <c r="C24" s="2" t="str">
        <f>VLOOKUP(B24,[2]面试人员!$A$2:$H$200,7,FALSE)</f>
        <v>县精神康复医院</v>
      </c>
      <c r="D24" s="2" t="str">
        <f>VLOOKUP(B24,[2]面试人员!$A$2:$H$200,6,FALSE)</f>
        <v>五官科医生</v>
      </c>
      <c r="E24" s="2">
        <f>VLOOKUP(B24,[2]面试人员!$A$2:$H$200,3,FALSE)</f>
        <v>56.5</v>
      </c>
      <c r="F24" s="8">
        <f>[2]面试成绩汇总表!F69</f>
        <v>79.2</v>
      </c>
      <c r="G24" s="2">
        <f t="shared" si="0"/>
        <v>65.58</v>
      </c>
    </row>
    <row r="25" spans="1:7" s="6" customFormat="1" ht="23.25" customHeight="1">
      <c r="A25" s="2" t="str">
        <f>VLOOKUP(B25,[2]面试人员!$A$2:$H$200,2,FALSE)</f>
        <v>李敬</v>
      </c>
      <c r="B25" s="7">
        <f>[2]面试成绩汇总表!C4</f>
        <v>22308308</v>
      </c>
      <c r="C25" s="2" t="str">
        <f>VLOOKUP(B25,[2]面试人员!$A$2:$H$200,7,FALSE)</f>
        <v>县精神康复医院</v>
      </c>
      <c r="D25" s="2" t="str">
        <f>VLOOKUP(B25,[2]面试人员!$A$2:$H$200,6,FALSE)</f>
        <v>药剂</v>
      </c>
      <c r="E25" s="2">
        <f>VLOOKUP(B25,[2]面试人员!$A$2:$H$200,3,FALSE)</f>
        <v>65.5</v>
      </c>
      <c r="F25" s="8">
        <f>[2]面试成绩汇总表!F4</f>
        <v>78.8</v>
      </c>
      <c r="G25" s="2">
        <f t="shared" si="0"/>
        <v>70.819999999999993</v>
      </c>
    </row>
    <row r="26" spans="1:7" s="6" customFormat="1" ht="23.25" customHeight="1">
      <c r="A26" s="2" t="str">
        <f>VLOOKUP(B26,[2]面试人员!$A$2:$H$200,2,FALSE)</f>
        <v>曾丹妮</v>
      </c>
      <c r="B26" s="7">
        <f>[2]面试成绩汇总表!C48</f>
        <v>22308305</v>
      </c>
      <c r="C26" s="2" t="str">
        <f>VLOOKUP(B26,[2]面试人员!$A$2:$H$200,7,FALSE)</f>
        <v>县精神康复医院</v>
      </c>
      <c r="D26" s="2" t="str">
        <f>VLOOKUP(B26,[2]面试人员!$A$2:$H$200,6,FALSE)</f>
        <v>药剂</v>
      </c>
      <c r="E26" s="2">
        <f>VLOOKUP(B26,[2]面试人员!$A$2:$H$200,3,FALSE)</f>
        <v>58.5</v>
      </c>
      <c r="F26" s="8">
        <f>[2]面试成绩汇总表!F48</f>
        <v>78.5</v>
      </c>
      <c r="G26" s="2">
        <f t="shared" si="0"/>
        <v>66.5</v>
      </c>
    </row>
    <row r="27" spans="1:7" s="6" customFormat="1" ht="23.25" customHeight="1">
      <c r="A27" s="2" t="str">
        <f>VLOOKUP(B27,[2]面试人员!$A$2:$H$200,2,FALSE)</f>
        <v>袁依帆</v>
      </c>
      <c r="B27" s="7">
        <f>[2]面试成绩汇总表!C46</f>
        <v>22308303</v>
      </c>
      <c r="C27" s="2" t="str">
        <f>VLOOKUP(B27,[2]面试人员!$A$2:$H$200,7,FALSE)</f>
        <v>县精神康复医院</v>
      </c>
      <c r="D27" s="2" t="str">
        <f>VLOOKUP(B27,[2]面试人员!$A$2:$H$200,6,FALSE)</f>
        <v>药剂</v>
      </c>
      <c r="E27" s="2">
        <f>VLOOKUP(B27,[2]面试人员!$A$2:$H$200,3,FALSE)</f>
        <v>58.5</v>
      </c>
      <c r="F27" s="8">
        <f>[2]面试成绩汇总表!F46</f>
        <v>77.2</v>
      </c>
      <c r="G27" s="2">
        <f t="shared" si="0"/>
        <v>65.98</v>
      </c>
    </row>
    <row r="28" spans="1:7" s="6" customFormat="1" ht="23.25" customHeight="1">
      <c r="A28" s="2" t="str">
        <f>VLOOKUP(B28,[2]面试人员!$A$2:$H$200,2,FALSE)</f>
        <v>江涛</v>
      </c>
      <c r="B28" s="7">
        <f>[2]面试成绩汇总表!C59</f>
        <v>22308528</v>
      </c>
      <c r="C28" s="2" t="str">
        <f>VLOOKUP(B28,[2]面试人员!$A$2:$H$200,7,FALSE)</f>
        <v>县精神康复医院</v>
      </c>
      <c r="D28" s="2" t="str">
        <f>VLOOKUP(B28,[2]面试人员!$A$2:$H$200,6,FALSE)</f>
        <v>针灸推拿</v>
      </c>
      <c r="E28" s="2">
        <f>VLOOKUP(B28,[2]面试人员!$A$2:$H$200,3,FALSE)</f>
        <v>85</v>
      </c>
      <c r="F28" s="8">
        <f>[2]面试成绩汇总表!F59</f>
        <v>78.7</v>
      </c>
      <c r="G28" s="2">
        <f t="shared" si="0"/>
        <v>82.48</v>
      </c>
    </row>
    <row r="29" spans="1:7" s="6" customFormat="1" ht="23.25" customHeight="1">
      <c r="A29" s="2" t="str">
        <f>VLOOKUP(B29,[2]面试人员!$A$2:$H$200,2,FALSE)</f>
        <v>闫留洋</v>
      </c>
      <c r="B29" s="7">
        <f>[2]面试成绩汇总表!C37</f>
        <v>22305207</v>
      </c>
      <c r="C29" s="2" t="str">
        <f>VLOOKUP(B29,[2]面试人员!$A$2:$H$200,7,FALSE)</f>
        <v>县人民医院</v>
      </c>
      <c r="D29" s="2" t="str">
        <f>VLOOKUP(B29,[2]面试人员!$A$2:$H$200,6,FALSE)</f>
        <v>财务1</v>
      </c>
      <c r="E29" s="2">
        <f>VLOOKUP(B29,[2]面试人员!$A$2:$H$200,3,FALSE)</f>
        <v>63.2</v>
      </c>
      <c r="F29" s="8">
        <f>[2]面试成绩汇总表!F37</f>
        <v>81.2</v>
      </c>
      <c r="G29" s="2">
        <f t="shared" si="0"/>
        <v>70.400000000000006</v>
      </c>
    </row>
    <row r="30" spans="1:7" s="6" customFormat="1" ht="23.25" customHeight="1">
      <c r="A30" s="2" t="str">
        <f>VLOOKUP(B30,[2]面试人员!$A$2:$H$200,2,FALSE)</f>
        <v>杨杨</v>
      </c>
      <c r="B30" s="7">
        <f>[2]面试成绩汇总表!C62</f>
        <v>22305203</v>
      </c>
      <c r="C30" s="2" t="str">
        <f>VLOOKUP(B30,[2]面试人员!$A$2:$H$200,7,FALSE)</f>
        <v>县人民医院</v>
      </c>
      <c r="D30" s="2" t="str">
        <f>VLOOKUP(B30,[2]面试人员!$A$2:$H$200,6,FALSE)</f>
        <v>财务1</v>
      </c>
      <c r="E30" s="2">
        <f>VLOOKUP(B30,[2]面试人员!$A$2:$H$200,3,FALSE)</f>
        <v>69.400000000000006</v>
      </c>
      <c r="F30" s="8">
        <f>[2]面试成绩汇总表!F62</f>
        <v>60</v>
      </c>
      <c r="G30" s="2">
        <f t="shared" si="0"/>
        <v>65.64</v>
      </c>
    </row>
    <row r="31" spans="1:7" s="6" customFormat="1" ht="23.25" customHeight="1">
      <c r="A31" s="2" t="str">
        <f>VLOOKUP(B31,[2]面试人员!$A$2:$H$200,2,FALSE)</f>
        <v>徐博艺</v>
      </c>
      <c r="B31" s="7">
        <f>[2]面试成绩汇总表!C55</f>
        <v>22305214</v>
      </c>
      <c r="C31" s="2" t="str">
        <f>VLOOKUP(B31,[2]面试人员!$A$2:$H$200,7,FALSE)</f>
        <v>县人民医院</v>
      </c>
      <c r="D31" s="2" t="str">
        <f>VLOOKUP(B31,[2]面试人员!$A$2:$H$200,6,FALSE)</f>
        <v>财务2</v>
      </c>
      <c r="E31" s="2">
        <f>VLOOKUP(B31,[2]面试人员!$A$2:$H$200,3,FALSE)</f>
        <v>64.5</v>
      </c>
      <c r="F31" s="8">
        <f>[2]面试成绩汇总表!F55</f>
        <v>78.7</v>
      </c>
      <c r="G31" s="2">
        <f t="shared" si="0"/>
        <v>70.180000000000007</v>
      </c>
    </row>
    <row r="32" spans="1:7" s="6" customFormat="1" ht="23.25" customHeight="1">
      <c r="A32" s="2" t="str">
        <f>VLOOKUP(B32,[2]面试人员!$A$2:$H$200,2,FALSE)</f>
        <v>吴樊</v>
      </c>
      <c r="B32" s="7">
        <f>[2]面试成绩汇总表!C17</f>
        <v>22305210</v>
      </c>
      <c r="C32" s="2" t="str">
        <f>VLOOKUP(B32,[2]面试人员!$A$2:$H$200,7,FALSE)</f>
        <v>县人民医院</v>
      </c>
      <c r="D32" s="2" t="str">
        <f>VLOOKUP(B32,[2]面试人员!$A$2:$H$200,6,FALSE)</f>
        <v>财务2</v>
      </c>
      <c r="E32" s="2">
        <f>VLOOKUP(B32,[2]面试人员!$A$2:$H$200,3,FALSE)</f>
        <v>59.8</v>
      </c>
      <c r="F32" s="8">
        <f>[2]面试成绩汇总表!F17</f>
        <v>80.400000000000006</v>
      </c>
      <c r="G32" s="2">
        <f t="shared" si="0"/>
        <v>68.039999999999992</v>
      </c>
    </row>
    <row r="33" spans="1:7" s="6" customFormat="1" ht="23.25" customHeight="1">
      <c r="A33" s="2" t="str">
        <f>VLOOKUP(B33,[2]面试人员!$A$2:$H$200,2,FALSE)</f>
        <v>雷慧</v>
      </c>
      <c r="B33" s="7">
        <f>[2]面试成绩汇总表!C30</f>
        <v>22309818</v>
      </c>
      <c r="C33" s="2" t="str">
        <f>VLOOKUP(B33,[2]面试人员!$A$2:$H$200,7,FALSE)</f>
        <v>县人民医院</v>
      </c>
      <c r="D33" s="2" t="str">
        <f>VLOOKUP(B33,[2]面试人员!$A$2:$H$200,6,FALSE)</f>
        <v>管理1</v>
      </c>
      <c r="E33" s="2">
        <f>VLOOKUP(B33,[2]面试人员!$A$2:$H$200,3,FALSE)</f>
        <v>67</v>
      </c>
      <c r="F33" s="8">
        <f>[2]面试成绩汇总表!F30</f>
        <v>80</v>
      </c>
      <c r="G33" s="2">
        <f t="shared" si="0"/>
        <v>72.199999999999989</v>
      </c>
    </row>
    <row r="34" spans="1:7" s="6" customFormat="1" ht="23.25" customHeight="1">
      <c r="A34" s="2" t="str">
        <f>VLOOKUP(B34,[2]面试人员!$A$2:$H$200,2,FALSE)</f>
        <v>颜钦</v>
      </c>
      <c r="B34" s="7">
        <f>[2]面试成绩汇总表!C63</f>
        <v>22309817</v>
      </c>
      <c r="C34" s="2" t="str">
        <f>VLOOKUP(B34,[2]面试人员!$A$2:$H$200,7,FALSE)</f>
        <v>县人民医院</v>
      </c>
      <c r="D34" s="2" t="str">
        <f>VLOOKUP(B34,[2]面试人员!$A$2:$H$200,6,FALSE)</f>
        <v>管理1</v>
      </c>
      <c r="E34" s="2">
        <f>VLOOKUP(B34,[2]面试人员!$A$2:$H$200,3,FALSE)</f>
        <v>58</v>
      </c>
      <c r="F34" s="8">
        <f>[2]面试成绩汇总表!F63</f>
        <v>79.400000000000006</v>
      </c>
      <c r="G34" s="2">
        <f t="shared" si="0"/>
        <v>66.56</v>
      </c>
    </row>
    <row r="35" spans="1:7" s="6" customFormat="1" ht="23.25" customHeight="1">
      <c r="A35" s="2" t="str">
        <f>VLOOKUP(B35,[2]面试人员!$A$2:$H$200,2,FALSE)</f>
        <v>黎观潮</v>
      </c>
      <c r="B35" s="7">
        <f>[2]面试成绩汇总表!C22</f>
        <v>22300524</v>
      </c>
      <c r="C35" s="2" t="str">
        <f>VLOOKUP(B35,[2]面试人员!$A$2:$H$200,7,FALSE)</f>
        <v>县人民医院</v>
      </c>
      <c r="D35" s="2" t="str">
        <f>VLOOKUP(B35,[2]面试人员!$A$2:$H$200,6,FALSE)</f>
        <v>管理3</v>
      </c>
      <c r="E35" s="2">
        <f>VLOOKUP(B35,[2]面试人员!$A$2:$H$200,3,FALSE)</f>
        <v>79.900000000000006</v>
      </c>
      <c r="F35" s="8">
        <f>[2]面试成绩汇总表!F22</f>
        <v>82.4</v>
      </c>
      <c r="G35" s="2">
        <f t="shared" si="0"/>
        <v>80.900000000000006</v>
      </c>
    </row>
    <row r="36" spans="1:7" s="6" customFormat="1" ht="23.25" customHeight="1">
      <c r="A36" s="2" t="str">
        <f>VLOOKUP(B36,[2]面试人员!$A$2:$H$200,2,FALSE)</f>
        <v>田丁尧</v>
      </c>
      <c r="B36" s="7">
        <f>[2]面试成绩汇总表!C20</f>
        <v>22300513</v>
      </c>
      <c r="C36" s="2" t="str">
        <f>VLOOKUP(B36,[2]面试人员!$A$2:$H$200,7,FALSE)</f>
        <v>县人民医院</v>
      </c>
      <c r="D36" s="2" t="str">
        <f>VLOOKUP(B36,[2]面试人员!$A$2:$H$200,6,FALSE)</f>
        <v>管理3</v>
      </c>
      <c r="E36" s="2">
        <f>VLOOKUP(B36,[2]面试人员!$A$2:$H$200,3,FALSE)</f>
        <v>76.8</v>
      </c>
      <c r="F36" s="8">
        <f>[2]面试成绩汇总表!F20</f>
        <v>78.099999999999994</v>
      </c>
      <c r="G36" s="2">
        <f t="shared" si="0"/>
        <v>77.319999999999993</v>
      </c>
    </row>
    <row r="37" spans="1:7" ht="23.25" customHeight="1">
      <c r="A37" s="2" t="str">
        <f>VLOOKUP(B37,[2]面试人员!$A$2:$H$200,2,FALSE)</f>
        <v>罗丹</v>
      </c>
      <c r="B37" s="7">
        <f>[2]面试成绩汇总表!C9</f>
        <v>22308423</v>
      </c>
      <c r="C37" s="2" t="str">
        <f>VLOOKUP(B37,[2]面试人员!$A$2:$H$200,7,FALSE)</f>
        <v>县人民医院</v>
      </c>
      <c r="D37" s="2" t="str">
        <f>VLOOKUP(B37,[2]面试人员!$A$2:$H$200,6,FALSE)</f>
        <v>检验</v>
      </c>
      <c r="E37" s="2">
        <f>VLOOKUP(B37,[2]面试人员!$A$2:$H$200,3,FALSE)</f>
        <v>63.5</v>
      </c>
      <c r="F37" s="8">
        <f>[2]面试成绩汇总表!F9</f>
        <v>77</v>
      </c>
      <c r="G37" s="2">
        <f t="shared" si="0"/>
        <v>68.900000000000006</v>
      </c>
    </row>
    <row r="38" spans="1:7" ht="23.25" customHeight="1">
      <c r="A38" s="2" t="str">
        <f>VLOOKUP(B38,[2]面试人员!$A$2:$H$200,2,FALSE)</f>
        <v>张钰</v>
      </c>
      <c r="B38" s="7">
        <f>[2]面试成绩汇总表!C73</f>
        <v>22308418</v>
      </c>
      <c r="C38" s="2" t="str">
        <f>VLOOKUP(B38,[2]面试人员!$A$2:$H$200,7,FALSE)</f>
        <v>县人民医院</v>
      </c>
      <c r="D38" s="2" t="str">
        <f>VLOOKUP(B38,[2]面试人员!$A$2:$H$200,6,FALSE)</f>
        <v>检验</v>
      </c>
      <c r="E38" s="2">
        <f>VLOOKUP(B38,[2]面试人员!$A$2:$H$200,3,FALSE)</f>
        <v>62</v>
      </c>
      <c r="F38" s="16" t="s">
        <v>10</v>
      </c>
      <c r="G38" s="17"/>
    </row>
    <row r="39" spans="1:7" ht="23.25" customHeight="1">
      <c r="A39" s="2" t="str">
        <f>VLOOKUP(B39,[2]面试人员!$A$2:$H$200,2,FALSE)</f>
        <v>邓伊宏</v>
      </c>
      <c r="B39" s="7">
        <f>[2]面试成绩汇总表!C7</f>
        <v>22308224</v>
      </c>
      <c r="C39" s="2" t="str">
        <f>VLOOKUP(B39,[2]面试人员!$A$2:$H$200,7,FALSE)</f>
        <v>县人民医院</v>
      </c>
      <c r="D39" s="2" t="str">
        <f>VLOOKUP(B39,[2]面试人员!$A$2:$H$200,6,FALSE)</f>
        <v>康复治疗</v>
      </c>
      <c r="E39" s="2">
        <f>VLOOKUP(B39,[2]面试人员!$A$2:$H$200,3,FALSE)</f>
        <v>78.5</v>
      </c>
      <c r="F39" s="8">
        <f>[2]面试成绩汇总表!F7</f>
        <v>82.1</v>
      </c>
      <c r="G39" s="2">
        <f>E39*0.6+F39*0.4</f>
        <v>79.94</v>
      </c>
    </row>
    <row r="40" spans="1:7" ht="23.25" customHeight="1">
      <c r="A40" s="2" t="str">
        <f>VLOOKUP(B40,[2]面试人员!$A$2:$H$200,2,FALSE)</f>
        <v>吴星岚</v>
      </c>
      <c r="B40" s="7">
        <f>[2]面试成绩汇总表!C15</f>
        <v>22308219</v>
      </c>
      <c r="C40" s="2" t="str">
        <f>VLOOKUP(B40,[2]面试人员!$A$2:$H$200,7,FALSE)</f>
        <v>县人民医院</v>
      </c>
      <c r="D40" s="2" t="str">
        <f>VLOOKUP(B40,[2]面试人员!$A$2:$H$200,6,FALSE)</f>
        <v>康复治疗</v>
      </c>
      <c r="E40" s="2">
        <f>VLOOKUP(B40,[2]面试人员!$A$2:$H$200,3,FALSE)</f>
        <v>80.5</v>
      </c>
      <c r="F40" s="8">
        <f>[2]面试成绩汇总表!F15</f>
        <v>76.599999999999994</v>
      </c>
      <c r="G40" s="2">
        <f>E40*0.6+F40*0.4</f>
        <v>78.94</v>
      </c>
    </row>
    <row r="41" spans="1:7" ht="23.25" customHeight="1">
      <c r="A41" s="2" t="str">
        <f>VLOOKUP(B41,[2]面试人员!$A$2:$H$200,2,FALSE)</f>
        <v>江铭</v>
      </c>
      <c r="B41" s="7">
        <f>[2]面试成绩汇总表!C19</f>
        <v>22308223</v>
      </c>
      <c r="C41" s="2" t="str">
        <f>VLOOKUP(B41,[2]面试人员!$A$2:$H$200,7,FALSE)</f>
        <v>县人民医院</v>
      </c>
      <c r="D41" s="2" t="str">
        <f>VLOOKUP(B41,[2]面试人员!$A$2:$H$200,6,FALSE)</f>
        <v>康复治疗</v>
      </c>
      <c r="E41" s="2">
        <f>VLOOKUP(B41,[2]面试人员!$A$2:$H$200,3,FALSE)</f>
        <v>76</v>
      </c>
      <c r="F41" s="8">
        <f>[2]面试成绩汇总表!F19</f>
        <v>80.66</v>
      </c>
      <c r="G41" s="2">
        <f>E41*0.6+F41*0.4</f>
        <v>77.864000000000004</v>
      </c>
    </row>
    <row r="42" spans="1:7" ht="23.25" customHeight="1">
      <c r="A42" s="2" t="str">
        <f>VLOOKUP(B42,[2]面试人员!$A$2:$H$200,2,FALSE)</f>
        <v>叶锋</v>
      </c>
      <c r="B42" s="7">
        <f>[2]面试成绩汇总表!C74</f>
        <v>22308212</v>
      </c>
      <c r="C42" s="2" t="str">
        <f>VLOOKUP(B42,[2]面试人员!$A$2:$H$200,7,FALSE)</f>
        <v>县人民医院</v>
      </c>
      <c r="D42" s="2" t="str">
        <f>VLOOKUP(B42,[2]面试人员!$A$2:$H$200,6,FALSE)</f>
        <v>康复治疗</v>
      </c>
      <c r="E42" s="2">
        <f>VLOOKUP(B42,[2]面试人员!$A$2:$H$200,3,FALSE)</f>
        <v>75</v>
      </c>
      <c r="F42" s="16" t="s">
        <v>10</v>
      </c>
      <c r="G42" s="17"/>
    </row>
    <row r="43" spans="1:7" ht="23.25" customHeight="1">
      <c r="A43" s="2" t="str">
        <f>VLOOKUP(B43,[2]面试人员!$A$2:$H$200,2,FALSE)</f>
        <v>丁时润</v>
      </c>
      <c r="B43" s="7">
        <f>[2]面试成绩汇总表!C53</f>
        <v>22309212</v>
      </c>
      <c r="C43" s="2" t="str">
        <f>VLOOKUP(B43,[2]面试人员!$A$2:$H$200,7,FALSE)</f>
        <v>县人民医院</v>
      </c>
      <c r="D43" s="2" t="str">
        <f>VLOOKUP(B43,[2]面试人员!$A$2:$H$200,6,FALSE)</f>
        <v>专技1</v>
      </c>
      <c r="E43" s="2">
        <f>VLOOKUP(B43,[2]面试人员!$A$2:$H$200,3,FALSE)</f>
        <v>44</v>
      </c>
      <c r="F43" s="8">
        <f>[2]面试成绩汇总表!F53</f>
        <v>80</v>
      </c>
      <c r="G43" s="2">
        <f t="shared" ref="G43:G51" si="1">E43*0.6+F43*0.4</f>
        <v>58.4</v>
      </c>
    </row>
    <row r="44" spans="1:7" ht="23.25" customHeight="1">
      <c r="A44" s="2" t="str">
        <f>VLOOKUP(B44,[2]面试人员!$A$2:$H$200,2,FALSE)</f>
        <v>吴文</v>
      </c>
      <c r="B44" s="7">
        <f>[2]面试成绩汇总表!C60</f>
        <v>22309209</v>
      </c>
      <c r="C44" s="2" t="str">
        <f>VLOOKUP(B44,[2]面试人员!$A$2:$H$200,7,FALSE)</f>
        <v>县人民医院</v>
      </c>
      <c r="D44" s="2" t="str">
        <f>VLOOKUP(B44,[2]面试人员!$A$2:$H$200,6,FALSE)</f>
        <v>专技1</v>
      </c>
      <c r="E44" s="2">
        <f>VLOOKUP(B44,[2]面试人员!$A$2:$H$200,3,FALSE)</f>
        <v>44.5</v>
      </c>
      <c r="F44" s="8">
        <f>[2]面试成绩汇总表!F60</f>
        <v>76.7</v>
      </c>
      <c r="G44" s="2">
        <f t="shared" si="1"/>
        <v>57.38</v>
      </c>
    </row>
    <row r="45" spans="1:7" ht="23.25" customHeight="1">
      <c r="A45" s="2" t="str">
        <f>VLOOKUP(B45,[2]面试人员!$A$2:$H$200,2,FALSE)</f>
        <v>黄朝阳</v>
      </c>
      <c r="B45" s="7">
        <f>[2]面试成绩汇总表!C47</f>
        <v>22308010</v>
      </c>
      <c r="C45" s="2" t="str">
        <f>VLOOKUP(B45,[2]面试人员!$A$2:$H$200,7,FALSE)</f>
        <v>县卫生健康事务中心</v>
      </c>
      <c r="D45" s="2" t="str">
        <f>VLOOKUP(B45,[2]面试人员!$A$2:$H$200,6,FALSE)</f>
        <v>专技</v>
      </c>
      <c r="E45" s="2">
        <f>VLOOKUP(B45,[2]面试人员!$A$2:$H$200,3,FALSE)</f>
        <v>61.5</v>
      </c>
      <c r="F45" s="8">
        <f>[2]面试成绩汇总表!F47</f>
        <v>81.099999999999994</v>
      </c>
      <c r="G45" s="2">
        <f t="shared" si="1"/>
        <v>69.34</v>
      </c>
    </row>
    <row r="46" spans="1:7" ht="23.25" customHeight="1">
      <c r="A46" s="2" t="str">
        <f>VLOOKUP(B46,[2]面试人员!$A$2:$H$200,2,FALSE)</f>
        <v>罗翔予</v>
      </c>
      <c r="B46" s="7">
        <f>[2]面试成绩汇总表!C41</f>
        <v>22308018</v>
      </c>
      <c r="C46" s="2" t="str">
        <f>VLOOKUP(B46,[2]面试人员!$A$2:$H$200,7,FALSE)</f>
        <v>县卫生健康事务中心</v>
      </c>
      <c r="D46" s="2" t="str">
        <f>VLOOKUP(B46,[2]面试人员!$A$2:$H$200,6,FALSE)</f>
        <v>专技</v>
      </c>
      <c r="E46" s="2">
        <f>VLOOKUP(B46,[2]面试人员!$A$2:$H$200,3,FALSE)</f>
        <v>60.5</v>
      </c>
      <c r="F46" s="8">
        <f>[2]面试成绩汇总表!F41</f>
        <v>82.2</v>
      </c>
      <c r="G46" s="2">
        <f t="shared" si="1"/>
        <v>69.180000000000007</v>
      </c>
    </row>
    <row r="47" spans="1:7" ht="23.25" customHeight="1">
      <c r="A47" s="2" t="str">
        <f>VLOOKUP(B47,[2]面试人员!$A$2:$H$200,2,FALSE)</f>
        <v>田飞</v>
      </c>
      <c r="B47" s="7">
        <f>[2]面试成绩汇总表!C67</f>
        <v>22308011</v>
      </c>
      <c r="C47" s="2" t="str">
        <f>VLOOKUP(B47,[2]面试人员!$A$2:$H$200,7,FALSE)</f>
        <v>县卫生健康事务中心</v>
      </c>
      <c r="D47" s="2" t="str">
        <f>VLOOKUP(B47,[2]面试人员!$A$2:$H$200,6,FALSE)</f>
        <v>专技</v>
      </c>
      <c r="E47" s="2">
        <f>VLOOKUP(B47,[2]面试人员!$A$2:$H$200,3,FALSE)</f>
        <v>62</v>
      </c>
      <c r="F47" s="8">
        <f>[2]面试成绩汇总表!F67</f>
        <v>79.2</v>
      </c>
      <c r="G47" s="2">
        <f t="shared" si="1"/>
        <v>68.88</v>
      </c>
    </row>
    <row r="48" spans="1:7" ht="23.25" customHeight="1">
      <c r="A48" s="2" t="str">
        <f>VLOOKUP(B48,[2]面试人员!$A$2:$H$200,2,FALSE)</f>
        <v>尹梦颖</v>
      </c>
      <c r="B48" s="7">
        <f>[2]面试成绩汇总表!C36</f>
        <v>22308009</v>
      </c>
      <c r="C48" s="2" t="str">
        <f>VLOOKUP(B48,[2]面试人员!$A$2:$H$200,7,FALSE)</f>
        <v>县卫生健康事务中心</v>
      </c>
      <c r="D48" s="2" t="str">
        <f>VLOOKUP(B48,[2]面试人员!$A$2:$H$200,6,FALSE)</f>
        <v>专技</v>
      </c>
      <c r="E48" s="2">
        <f>VLOOKUP(B48,[2]面试人员!$A$2:$H$200,3,FALSE)</f>
        <v>57.5</v>
      </c>
      <c r="F48" s="8">
        <f>[2]面试成绩汇总表!F36</f>
        <v>75.099999999999994</v>
      </c>
      <c r="G48" s="2">
        <f t="shared" si="1"/>
        <v>64.539999999999992</v>
      </c>
    </row>
    <row r="49" spans="1:7" ht="23.25" customHeight="1">
      <c r="A49" s="2" t="str">
        <f>VLOOKUP(B49,[2]面试人员!$A$2:$H$200,2,FALSE)</f>
        <v>陈紫微</v>
      </c>
      <c r="B49" s="7">
        <f>[2]面试成绩汇总表!C5</f>
        <v>22305526</v>
      </c>
      <c r="C49" s="2" t="str">
        <f>VLOOKUP(B49,[2]面试人员!$A$2:$H$200,7,FALSE)</f>
        <v>县乡镇卫生院</v>
      </c>
      <c r="D49" s="2" t="str">
        <f>VLOOKUP(B49,[2]面试人员!$A$2:$H$200,6,FALSE)</f>
        <v>财务</v>
      </c>
      <c r="E49" s="2">
        <f>VLOOKUP(B49,[2]面试人员!$A$2:$H$200,3,FALSE)</f>
        <v>67.3</v>
      </c>
      <c r="F49" s="8">
        <f>[2]面试成绩汇总表!F5</f>
        <v>82.2</v>
      </c>
      <c r="G49" s="2">
        <f t="shared" si="1"/>
        <v>73.259999999999991</v>
      </c>
    </row>
    <row r="50" spans="1:7" ht="23.25" customHeight="1">
      <c r="A50" s="2" t="str">
        <f>VLOOKUP(B50,[2]面试人员!$A$2:$H$200,2,FALSE)</f>
        <v>郭铖</v>
      </c>
      <c r="B50" s="7">
        <f>[2]面试成绩汇总表!C66</f>
        <v>22305609</v>
      </c>
      <c r="C50" s="2" t="str">
        <f>VLOOKUP(B50,[2]面试人员!$A$2:$H$200,7,FALSE)</f>
        <v>县乡镇卫生院</v>
      </c>
      <c r="D50" s="2" t="str">
        <f>VLOOKUP(B50,[2]面试人员!$A$2:$H$200,6,FALSE)</f>
        <v>财务</v>
      </c>
      <c r="E50" s="2">
        <f>VLOOKUP(B50,[2]面试人员!$A$2:$H$200,3,FALSE)</f>
        <v>69.099999999999994</v>
      </c>
      <c r="F50" s="8">
        <f>[2]面试成绩汇总表!F66</f>
        <v>76.8</v>
      </c>
      <c r="G50" s="2">
        <f t="shared" si="1"/>
        <v>72.179999999999993</v>
      </c>
    </row>
    <row r="51" spans="1:7" ht="23.25" customHeight="1">
      <c r="A51" s="2" t="str">
        <f>VLOOKUP(B51,[2]面试人员!$A$2:$H$200,2,FALSE)</f>
        <v>叶哲昂</v>
      </c>
      <c r="B51" s="7">
        <f>[2]面试成绩汇总表!C65</f>
        <v>22305527</v>
      </c>
      <c r="C51" s="2" t="str">
        <f>VLOOKUP(B51,[2]面试人员!$A$2:$H$200,7,FALSE)</f>
        <v>县乡镇卫生院</v>
      </c>
      <c r="D51" s="2" t="str">
        <f>VLOOKUP(B51,[2]面试人员!$A$2:$H$200,6,FALSE)</f>
        <v>财务</v>
      </c>
      <c r="E51" s="2">
        <f>VLOOKUP(B51,[2]面试人员!$A$2:$H$200,3,FALSE)</f>
        <v>64.2</v>
      </c>
      <c r="F51" s="8">
        <f>[2]面试成绩汇总表!F65</f>
        <v>79</v>
      </c>
      <c r="G51" s="2">
        <f t="shared" si="1"/>
        <v>70.12</v>
      </c>
    </row>
    <row r="52" spans="1:7" ht="23.25" customHeight="1">
      <c r="A52" s="2" t="str">
        <f>VLOOKUP(B52,[2]面试人员!$A$2:$H$200,2,FALSE)</f>
        <v>张艳</v>
      </c>
      <c r="B52" s="7">
        <f>[2]面试成绩汇总表!C72</f>
        <v>22305618</v>
      </c>
      <c r="C52" s="2" t="str">
        <f>VLOOKUP(B52,[2]面试人员!$A$2:$H$200,7,FALSE)</f>
        <v>县乡镇卫生院</v>
      </c>
      <c r="D52" s="2" t="str">
        <f>VLOOKUP(B52,[2]面试人员!$A$2:$H$200,6,FALSE)</f>
        <v>财务</v>
      </c>
      <c r="E52" s="2">
        <f>VLOOKUP(B52,[2]面试人员!$A$2:$H$200,3,FALSE)</f>
        <v>65.2</v>
      </c>
      <c r="F52" s="16" t="s">
        <v>10</v>
      </c>
      <c r="G52" s="17"/>
    </row>
    <row r="53" spans="1:7" ht="23.25" customHeight="1">
      <c r="A53" s="2" t="str">
        <f>VLOOKUP(B53,[2]面试人员!$A$2:$H$200,2,FALSE)</f>
        <v>吴雨真</v>
      </c>
      <c r="B53" s="7">
        <f>[2]面试成绩汇总表!C12</f>
        <v>22308427</v>
      </c>
      <c r="C53" s="2" t="str">
        <f>VLOOKUP(B53,[2]面试人员!$A$2:$H$200,7,FALSE)</f>
        <v>县乡镇卫生院</v>
      </c>
      <c r="D53" s="2" t="str">
        <f>VLOOKUP(B53,[2]面试人员!$A$2:$H$200,6,FALSE)</f>
        <v>检验</v>
      </c>
      <c r="E53" s="2">
        <f>VLOOKUP(B53,[2]面试人员!$A$2:$H$200,3,FALSE)</f>
        <v>55.5</v>
      </c>
      <c r="F53" s="8">
        <f>[2]面试成绩汇总表!F12</f>
        <v>78.599999999999994</v>
      </c>
      <c r="G53" s="2">
        <f t="shared" ref="G53:G71" si="2">E53*0.6+F53*0.4</f>
        <v>64.739999999999995</v>
      </c>
    </row>
    <row r="54" spans="1:7" ht="23.25" customHeight="1">
      <c r="A54" s="2" t="str">
        <f>VLOOKUP(B54,[2]面试人员!$A$2:$H$200,2,FALSE)</f>
        <v>盛澳</v>
      </c>
      <c r="B54" s="7">
        <f>[2]面试成绩汇总表!C56</f>
        <v>22308119</v>
      </c>
      <c r="C54" s="2" t="str">
        <f>VLOOKUP(B54,[2]面试人员!$A$2:$H$200,7,FALSE)</f>
        <v>县乡镇卫生院</v>
      </c>
      <c r="D54" s="2" t="str">
        <f>VLOOKUP(B54,[2]面试人员!$A$2:$H$200,6,FALSE)</f>
        <v>临床医生2</v>
      </c>
      <c r="E54" s="2">
        <f>VLOOKUP(B54,[2]面试人员!$A$2:$H$200,3,FALSE)</f>
        <v>58</v>
      </c>
      <c r="F54" s="8">
        <f>[2]面试成绩汇总表!F56</f>
        <v>75</v>
      </c>
      <c r="G54" s="2">
        <f t="shared" si="2"/>
        <v>64.8</v>
      </c>
    </row>
    <row r="55" spans="1:7" ht="23.25" customHeight="1">
      <c r="A55" s="2" t="str">
        <f>VLOOKUP(B55,[2]面试人员!$A$2:$H$200,2,FALSE)</f>
        <v>陈红</v>
      </c>
      <c r="B55" s="7">
        <f>[2]面试成绩汇总表!C24</f>
        <v>22308606</v>
      </c>
      <c r="C55" s="2" t="str">
        <f>VLOOKUP(B55,[2]面试人员!$A$2:$H$200,7,FALSE)</f>
        <v>县乡镇卫生院</v>
      </c>
      <c r="D55" s="2" t="str">
        <f>VLOOKUP(B55,[2]面试人员!$A$2:$H$200,6,FALSE)</f>
        <v>临床医生3</v>
      </c>
      <c r="E55" s="2">
        <f>VLOOKUP(B55,[2]面试人员!$A$2:$H$200,3,FALSE)</f>
        <v>80</v>
      </c>
      <c r="F55" s="8">
        <f>[2]面试成绩汇总表!F24</f>
        <v>79</v>
      </c>
      <c r="G55" s="2">
        <f t="shared" si="2"/>
        <v>79.599999999999994</v>
      </c>
    </row>
    <row r="56" spans="1:7" ht="23.25" customHeight="1">
      <c r="A56" s="2" t="str">
        <f>VLOOKUP(B56,[2]面试人员!$A$2:$H$200,2,FALSE)</f>
        <v>唐小强</v>
      </c>
      <c r="B56" s="7">
        <f>[2]面试成绩汇总表!C70</f>
        <v>22308601</v>
      </c>
      <c r="C56" s="2" t="str">
        <f>VLOOKUP(B56,[2]面试人员!$A$2:$H$200,7,FALSE)</f>
        <v>县乡镇卫生院</v>
      </c>
      <c r="D56" s="2" t="str">
        <f>VLOOKUP(B56,[2]面试人员!$A$2:$H$200,6,FALSE)</f>
        <v>临床医生3</v>
      </c>
      <c r="E56" s="2">
        <f>VLOOKUP(B56,[2]面试人员!$A$2:$H$200,3,FALSE)</f>
        <v>78</v>
      </c>
      <c r="F56" s="8">
        <f>[2]面试成绩汇总表!F70</f>
        <v>76.2</v>
      </c>
      <c r="G56" s="2">
        <f t="shared" si="2"/>
        <v>77.28</v>
      </c>
    </row>
    <row r="57" spans="1:7" ht="23.25" customHeight="1">
      <c r="A57" s="2" t="str">
        <f>VLOOKUP(B57,[2]面试人员!$A$2:$H$200,2,FALSE)</f>
        <v>谷杰</v>
      </c>
      <c r="B57" s="7">
        <f>[2]面试成绩汇总表!C50</f>
        <v>22308319</v>
      </c>
      <c r="C57" s="2" t="str">
        <f>VLOOKUP(B57,[2]面试人员!$A$2:$H$200,7,FALSE)</f>
        <v>县乡镇卫生院</v>
      </c>
      <c r="D57" s="2" t="str">
        <f>VLOOKUP(B57,[2]面试人员!$A$2:$H$200,6,FALSE)</f>
        <v>药剂1</v>
      </c>
      <c r="E57" s="2">
        <f>VLOOKUP(B57,[2]面试人员!$A$2:$H$200,3,FALSE)</f>
        <v>61</v>
      </c>
      <c r="F57" s="8">
        <f>[2]面试成绩汇总表!F50</f>
        <v>78.099999999999994</v>
      </c>
      <c r="G57" s="2">
        <f t="shared" si="2"/>
        <v>67.84</v>
      </c>
    </row>
    <row r="58" spans="1:7" ht="23.25" customHeight="1">
      <c r="A58" s="2" t="str">
        <f>VLOOKUP(B58,[2]面试人员!$A$2:$H$200,2,FALSE)</f>
        <v>胡月</v>
      </c>
      <c r="B58" s="7">
        <f>[2]面试成绩汇总表!C40</f>
        <v>22308329</v>
      </c>
      <c r="C58" s="2" t="str">
        <f>VLOOKUP(B58,[2]面试人员!$A$2:$H$200,7,FALSE)</f>
        <v>县乡镇卫生院</v>
      </c>
      <c r="D58" s="2" t="str">
        <f>VLOOKUP(B58,[2]面试人员!$A$2:$H$200,6,FALSE)</f>
        <v>药剂1</v>
      </c>
      <c r="E58" s="2">
        <f>VLOOKUP(B58,[2]面试人员!$A$2:$H$200,3,FALSE)</f>
        <v>55.5</v>
      </c>
      <c r="F58" s="8">
        <f>[2]面试成绩汇总表!F40</f>
        <v>79.3</v>
      </c>
      <c r="G58" s="2">
        <f t="shared" si="2"/>
        <v>65.02</v>
      </c>
    </row>
    <row r="59" spans="1:7" ht="23.25" customHeight="1">
      <c r="A59" s="2" t="str">
        <f>VLOOKUP(B59,[2]面试人员!$A$2:$H$200,2,FALSE)</f>
        <v>田璐琳</v>
      </c>
      <c r="B59" s="7">
        <f>[2]面试成绩汇总表!C44</f>
        <v>22308327</v>
      </c>
      <c r="C59" s="2" t="str">
        <f>VLOOKUP(B59,[2]面试人员!$A$2:$H$200,7,FALSE)</f>
        <v>县乡镇卫生院</v>
      </c>
      <c r="D59" s="2" t="str">
        <f>VLOOKUP(B59,[2]面试人员!$A$2:$H$200,6,FALSE)</f>
        <v>药剂1</v>
      </c>
      <c r="E59" s="2">
        <f>VLOOKUP(B59,[2]面试人员!$A$2:$H$200,3,FALSE)</f>
        <v>55</v>
      </c>
      <c r="F59" s="8">
        <f>[2]面试成绩汇总表!F44</f>
        <v>77.099999999999994</v>
      </c>
      <c r="G59" s="2">
        <f t="shared" si="2"/>
        <v>63.84</v>
      </c>
    </row>
    <row r="60" spans="1:7" ht="23.25" customHeight="1">
      <c r="A60" s="2" t="str">
        <f>VLOOKUP(B60,[2]面试人员!$A$2:$H$200,2,FALSE)</f>
        <v>田静</v>
      </c>
      <c r="B60" s="7">
        <f>[2]面试成绩汇总表!C39</f>
        <v>22308328</v>
      </c>
      <c r="C60" s="2" t="str">
        <f>VLOOKUP(B60,[2]面试人员!$A$2:$H$200,7,FALSE)</f>
        <v>县乡镇卫生院</v>
      </c>
      <c r="D60" s="2" t="str">
        <f>VLOOKUP(B60,[2]面试人员!$A$2:$H$200,6,FALSE)</f>
        <v>药剂1</v>
      </c>
      <c r="E60" s="2">
        <f>VLOOKUP(B60,[2]面试人员!$A$2:$H$200,3,FALSE)</f>
        <v>55</v>
      </c>
      <c r="F60" s="8">
        <f>[2]面试成绩汇总表!F39</f>
        <v>76.3</v>
      </c>
      <c r="G60" s="2">
        <f t="shared" si="2"/>
        <v>63.519999999999996</v>
      </c>
    </row>
    <row r="61" spans="1:7" ht="23.25" customHeight="1">
      <c r="A61" s="2" t="str">
        <f>VLOOKUP(B61,[2]面试人员!$A$2:$H$200,2,FALSE)</f>
        <v>杜亚兰</v>
      </c>
      <c r="B61" s="7">
        <f>[2]面试成绩汇总表!C31</f>
        <v>22308325</v>
      </c>
      <c r="C61" s="2" t="str">
        <f>VLOOKUP(B61,[2]面试人员!$A$2:$H$200,7,FALSE)</f>
        <v>县乡镇卫生院</v>
      </c>
      <c r="D61" s="2" t="str">
        <f>VLOOKUP(B61,[2]面试人员!$A$2:$H$200,6,FALSE)</f>
        <v>药剂1</v>
      </c>
      <c r="E61" s="2">
        <f>VLOOKUP(B61,[2]面试人员!$A$2:$H$200,3,FALSE)</f>
        <v>53.5</v>
      </c>
      <c r="F61" s="8">
        <f>[2]面试成绩汇总表!F31</f>
        <v>77.900000000000006</v>
      </c>
      <c r="G61" s="2">
        <f t="shared" si="2"/>
        <v>63.260000000000005</v>
      </c>
    </row>
    <row r="62" spans="1:7" ht="23.25" customHeight="1">
      <c r="A62" s="2" t="str">
        <f>VLOOKUP(B62,[2]面试人员!$A$2:$H$200,2,FALSE)</f>
        <v>邓静颖</v>
      </c>
      <c r="B62" s="7">
        <f>[2]面试成绩汇总表!C68</f>
        <v>22308321</v>
      </c>
      <c r="C62" s="2" t="str">
        <f>VLOOKUP(B62,[2]面试人员!$A$2:$H$200,7,FALSE)</f>
        <v>县乡镇卫生院</v>
      </c>
      <c r="D62" s="2" t="str">
        <f>VLOOKUP(B62,[2]面试人员!$A$2:$H$200,6,FALSE)</f>
        <v>药剂1</v>
      </c>
      <c r="E62" s="2">
        <f>VLOOKUP(B62,[2]面试人员!$A$2:$H$200,3,FALSE)</f>
        <v>53.5</v>
      </c>
      <c r="F62" s="8">
        <f>[2]面试成绩汇总表!F68</f>
        <v>77.2</v>
      </c>
      <c r="G62" s="2">
        <f t="shared" si="2"/>
        <v>62.980000000000004</v>
      </c>
    </row>
    <row r="63" spans="1:7" ht="23.25" customHeight="1">
      <c r="A63" s="2" t="str">
        <f>VLOOKUP(B63,[2]面试人员!$A$2:$H$200,2,FALSE)</f>
        <v>谭林</v>
      </c>
      <c r="B63" s="7">
        <f>[2]面试成绩汇总表!C14</f>
        <v>22308412</v>
      </c>
      <c r="C63" s="2" t="str">
        <f>VLOOKUP(B63,[2]面试人员!$A$2:$H$200,7,FALSE)</f>
        <v>县血防院</v>
      </c>
      <c r="D63" s="2" t="str">
        <f>VLOOKUP(B63,[2]面试人员!$A$2:$H$200,6,FALSE)</f>
        <v>检验</v>
      </c>
      <c r="E63" s="2">
        <f>VLOOKUP(B63,[2]面试人员!$A$2:$H$200,3,FALSE)</f>
        <v>57.5</v>
      </c>
      <c r="F63" s="8">
        <f>[2]面试成绩汇总表!F14</f>
        <v>78.400000000000006</v>
      </c>
      <c r="G63" s="2">
        <f t="shared" si="2"/>
        <v>65.86</v>
      </c>
    </row>
    <row r="64" spans="1:7" ht="23.25" customHeight="1">
      <c r="A64" s="2" t="str">
        <f>VLOOKUP(B64,[2]面试人员!$A$2:$H$200,2,FALSE)</f>
        <v>李思源</v>
      </c>
      <c r="B64" s="7">
        <f>[2]面试成绩汇总表!C3</f>
        <v>22308417</v>
      </c>
      <c r="C64" s="2" t="str">
        <f>VLOOKUP(B64,[2]面试人员!$A$2:$H$200,7,FALSE)</f>
        <v>县血防院</v>
      </c>
      <c r="D64" s="2" t="str">
        <f>VLOOKUP(B64,[2]面试人员!$A$2:$H$200,6,FALSE)</f>
        <v>检验</v>
      </c>
      <c r="E64" s="2">
        <f>VLOOKUP(B64,[2]面试人员!$A$2:$H$200,3,FALSE)</f>
        <v>54.5</v>
      </c>
      <c r="F64" s="8">
        <f>[2]面试成绩汇总表!F3</f>
        <v>72</v>
      </c>
      <c r="G64" s="2">
        <f t="shared" si="2"/>
        <v>61.5</v>
      </c>
    </row>
    <row r="65" spans="1:7" ht="23.25" customHeight="1">
      <c r="A65" s="2" t="str">
        <f>VLOOKUP(B65,[2]面试人员!$A$2:$H$200,2,FALSE)</f>
        <v>凌飘</v>
      </c>
      <c r="B65" s="7">
        <f>[2]面试成绩汇总表!C32</f>
        <v>22308402</v>
      </c>
      <c r="C65" s="2" t="str">
        <f>VLOOKUP(B65,[2]面试人员!$A$2:$H$200,7,FALSE)</f>
        <v>县血防院</v>
      </c>
      <c r="D65" s="2" t="str">
        <f>VLOOKUP(B65,[2]面试人员!$A$2:$H$200,6,FALSE)</f>
        <v>药剂</v>
      </c>
      <c r="E65" s="2">
        <f>VLOOKUP(B65,[2]面试人员!$A$2:$H$200,3,FALSE)</f>
        <v>66.5</v>
      </c>
      <c r="F65" s="8">
        <f>[2]面试成绩汇总表!F32</f>
        <v>76.5</v>
      </c>
      <c r="G65" s="2">
        <f t="shared" si="2"/>
        <v>70.5</v>
      </c>
    </row>
    <row r="66" spans="1:7" ht="23.25" customHeight="1">
      <c r="A66" s="2" t="str">
        <f>VLOOKUP(B66,[2]面试人员!$A$2:$H$200,2,FALSE)</f>
        <v>李敏娴</v>
      </c>
      <c r="B66" s="7">
        <f>[2]面试成绩汇总表!C6</f>
        <v>22308404</v>
      </c>
      <c r="C66" s="2" t="str">
        <f>VLOOKUP(B66,[2]面试人员!$A$2:$H$200,7,FALSE)</f>
        <v>县血防院</v>
      </c>
      <c r="D66" s="2" t="str">
        <f>VLOOKUP(B66,[2]面试人员!$A$2:$H$200,6,FALSE)</f>
        <v>药剂</v>
      </c>
      <c r="E66" s="2">
        <f>VLOOKUP(B66,[2]面试人员!$A$2:$H$200,3,FALSE)</f>
        <v>62.5</v>
      </c>
      <c r="F66" s="8">
        <f>[2]面试成绩汇总表!F6</f>
        <v>79.599999999999994</v>
      </c>
      <c r="G66" s="2">
        <f t="shared" si="2"/>
        <v>69.34</v>
      </c>
    </row>
    <row r="67" spans="1:7" ht="23.25" customHeight="1">
      <c r="A67" s="2" t="str">
        <f>VLOOKUP(B67,[2]面试人员!$A$2:$H$200,2,FALSE)</f>
        <v>杨馨</v>
      </c>
      <c r="B67" s="7">
        <f>[2]面试成绩汇总表!C42</f>
        <v>22308525</v>
      </c>
      <c r="C67" s="2" t="str">
        <f>VLOOKUP(B67,[2]面试人员!$A$2:$H$200,7,FALSE)</f>
        <v>县血防院</v>
      </c>
      <c r="D67" s="2" t="str">
        <f>VLOOKUP(B67,[2]面试人员!$A$2:$H$200,6,FALSE)</f>
        <v>针灸推拿</v>
      </c>
      <c r="E67" s="2">
        <f>VLOOKUP(B67,[2]面试人员!$A$2:$H$200,3,FALSE)</f>
        <v>79</v>
      </c>
      <c r="F67" s="8">
        <f>[2]面试成绩汇总表!F42</f>
        <v>75</v>
      </c>
      <c r="G67" s="2">
        <f t="shared" si="2"/>
        <v>77.400000000000006</v>
      </c>
    </row>
    <row r="68" spans="1:7" ht="23.25" customHeight="1">
      <c r="A68" s="2" t="str">
        <f>VLOOKUP(B68,[2]面试人员!$A$2:$H$200,2,FALSE)</f>
        <v>陈强</v>
      </c>
      <c r="B68" s="7">
        <f>[2]面试成绩汇总表!C28</f>
        <v>22308520</v>
      </c>
      <c r="C68" s="2" t="str">
        <f>VLOOKUP(B68,[2]面试人员!$A$2:$H$200,7,FALSE)</f>
        <v>县血防院</v>
      </c>
      <c r="D68" s="2" t="str">
        <f>VLOOKUP(B68,[2]面试人员!$A$2:$H$200,6,FALSE)</f>
        <v>针灸推拿</v>
      </c>
      <c r="E68" s="2">
        <f>VLOOKUP(B68,[2]面试人员!$A$2:$H$200,3,FALSE)</f>
        <v>79.5</v>
      </c>
      <c r="F68" s="8">
        <f>[2]面试成绩汇总表!F28</f>
        <v>71.599999999999994</v>
      </c>
      <c r="G68" s="2">
        <f t="shared" si="2"/>
        <v>76.34</v>
      </c>
    </row>
    <row r="69" spans="1:7" ht="23.25" customHeight="1">
      <c r="A69" s="2" t="str">
        <f>VLOOKUP(B69,[2]面试人员!$A$2:$H$200,2,FALSE)</f>
        <v>李婉淇</v>
      </c>
      <c r="B69" s="7">
        <f>[2]面试成绩汇总表!C45</f>
        <v>22305221</v>
      </c>
      <c r="C69" s="2" t="str">
        <f>VLOOKUP(B69,[2]面试人员!$A$2:$H$200,7,FALSE)</f>
        <v>县中医医院</v>
      </c>
      <c r="D69" s="2" t="str">
        <f>VLOOKUP(B69,[2]面试人员!$A$2:$H$200,6,FALSE)</f>
        <v>财务</v>
      </c>
      <c r="E69" s="2">
        <f>VLOOKUP(B69,[2]面试人员!$A$2:$H$200,3,FALSE)</f>
        <v>74.400000000000006</v>
      </c>
      <c r="F69" s="8">
        <f>[2]面试成绩汇总表!F45</f>
        <v>81.7</v>
      </c>
      <c r="G69" s="2">
        <f t="shared" si="2"/>
        <v>77.319999999999993</v>
      </c>
    </row>
    <row r="70" spans="1:7" ht="23.25" customHeight="1">
      <c r="A70" s="2" t="str">
        <f>VLOOKUP(B70,[2]面试人员!$A$2:$H$200,2,FALSE)</f>
        <v>李梦平</v>
      </c>
      <c r="B70" s="7">
        <f>[2]面试成绩汇总表!C34</f>
        <v>22305219</v>
      </c>
      <c r="C70" s="2" t="str">
        <f>VLOOKUP(B70,[2]面试人员!$A$2:$H$200,7,FALSE)</f>
        <v>县中医医院</v>
      </c>
      <c r="D70" s="2" t="str">
        <f>VLOOKUP(B70,[2]面试人员!$A$2:$H$200,6,FALSE)</f>
        <v>财务</v>
      </c>
      <c r="E70" s="2">
        <f>VLOOKUP(B70,[2]面试人员!$A$2:$H$200,3,FALSE)</f>
        <v>72</v>
      </c>
      <c r="F70" s="8">
        <f>[2]面试成绩汇总表!F34</f>
        <v>77.8</v>
      </c>
      <c r="G70" s="2">
        <f t="shared" si="2"/>
        <v>74.319999999999993</v>
      </c>
    </row>
    <row r="71" spans="1:7" ht="23.25" customHeight="1">
      <c r="A71" s="2" t="str">
        <f>VLOOKUP(B71,[2]面试人员!$A$2:$H$200,2,FALSE)</f>
        <v>徐雅洁</v>
      </c>
      <c r="B71" s="7">
        <f>[2]面试成绩汇总表!C27</f>
        <v>22305225</v>
      </c>
      <c r="C71" s="2" t="str">
        <f>VLOOKUP(B71,[2]面试人员!$A$2:$H$200,7,FALSE)</f>
        <v>县中医医院</v>
      </c>
      <c r="D71" s="2" t="str">
        <f>VLOOKUP(B71,[2]面试人员!$A$2:$H$200,6,FALSE)</f>
        <v>财务</v>
      </c>
      <c r="E71" s="2">
        <f>VLOOKUP(B71,[2]面试人员!$A$2:$H$200,3,FALSE)</f>
        <v>68.8</v>
      </c>
      <c r="F71" s="8">
        <f>[2]面试成绩汇总表!F27</f>
        <v>77.3</v>
      </c>
      <c r="G71" s="2">
        <f t="shared" si="2"/>
        <v>72.199999999999989</v>
      </c>
    </row>
    <row r="72" spans="1:7" ht="23.25" customHeight="1">
      <c r="A72" s="2" t="str">
        <f>VLOOKUP(B72,[2]面试人员!$A$2:$H$200,2,FALSE)</f>
        <v>袁锦芳</v>
      </c>
      <c r="B72" s="7">
        <f>[2]面试成绩汇总表!C71</f>
        <v>22305215</v>
      </c>
      <c r="C72" s="2" t="str">
        <f>VLOOKUP(B72,[2]面试人员!$A$2:$H$200,7,FALSE)</f>
        <v>县中医医院</v>
      </c>
      <c r="D72" s="2" t="str">
        <f>VLOOKUP(B72,[2]面试人员!$A$2:$H$200,6,FALSE)</f>
        <v>财务</v>
      </c>
      <c r="E72" s="2">
        <f>VLOOKUP(B72,[2]面试人员!$A$2:$H$200,3,FALSE)</f>
        <v>67.7</v>
      </c>
      <c r="F72" s="16" t="s">
        <v>10</v>
      </c>
      <c r="G72" s="17"/>
    </row>
    <row r="73" spans="1:7" ht="23.25" customHeight="1">
      <c r="A73" s="2" t="str">
        <f>VLOOKUP(B73,[2]面试人员!$A$2:$H$200,2,FALSE)</f>
        <v>覃丹</v>
      </c>
      <c r="B73" s="7">
        <f>[2]面试成绩汇总表!C54</f>
        <v>22308313</v>
      </c>
      <c r="C73" s="2" t="str">
        <f>VLOOKUP(B73,[2]面试人员!$A$2:$H$200,7,FALSE)</f>
        <v>县中医医院</v>
      </c>
      <c r="D73" s="2" t="str">
        <f>VLOOKUP(B73,[2]面试人员!$A$2:$H$200,6,FALSE)</f>
        <v>药剂</v>
      </c>
      <c r="E73" s="2">
        <f>VLOOKUP(B73,[2]面试人员!$A$2:$H$200,3,FALSE)</f>
        <v>54</v>
      </c>
      <c r="F73" s="8">
        <f>[2]面试成绩汇总表!F54</f>
        <v>79.400000000000006</v>
      </c>
      <c r="G73" s="2">
        <f>E73*0.6+F73*0.4</f>
        <v>64.16</v>
      </c>
    </row>
    <row r="74" spans="1:7" ht="23.25" customHeight="1">
      <c r="A74" s="2" t="str">
        <f>VLOOKUP(B74,[2]面试人员!$A$2:$H$200,2,FALSE)</f>
        <v>张良</v>
      </c>
      <c r="B74" s="7">
        <f>[2]面试成绩汇总表!C38</f>
        <v>22308314</v>
      </c>
      <c r="C74" s="2" t="str">
        <f>VLOOKUP(B74,[2]面试人员!$A$2:$H$200,7,FALSE)</f>
        <v>县中医医院</v>
      </c>
      <c r="D74" s="2" t="str">
        <f>VLOOKUP(B74,[2]面试人员!$A$2:$H$200,6,FALSE)</f>
        <v>药剂</v>
      </c>
      <c r="E74" s="2">
        <f>VLOOKUP(B74,[2]面试人员!$A$2:$H$200,3,FALSE)</f>
        <v>56</v>
      </c>
      <c r="F74" s="8">
        <f>[2]面试成绩汇总表!F38</f>
        <v>72.2</v>
      </c>
      <c r="G74" s="2">
        <f>E74*0.6+F74*0.4</f>
        <v>62.480000000000004</v>
      </c>
    </row>
  </sheetData>
  <mergeCells count="5">
    <mergeCell ref="A1:G1"/>
    <mergeCell ref="F38:G38"/>
    <mergeCell ref="F42:G42"/>
    <mergeCell ref="F52:G52"/>
    <mergeCell ref="F72:G72"/>
  </mergeCells>
  <phoneticPr fontId="1" type="noConversion"/>
  <pageMargins left="0.74803149606299213" right="0.55118110236220474" top="0.38" bottom="0.44" header="0.41" footer="0.51181102362204722"/>
  <pageSetup paperSize="9" orientation="portrait" useFirstPageNumber="1" errors="NA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E35" sqref="E35"/>
    </sheetView>
  </sheetViews>
  <sheetFormatPr defaultRowHeight="14.25"/>
  <cols>
    <col min="1" max="1" width="8.375" style="1" customWidth="1"/>
    <col min="2" max="2" width="12.5" style="10" customWidth="1"/>
    <col min="3" max="3" width="21" style="1" customWidth="1"/>
    <col min="4" max="4" width="12.5" style="1" bestFit="1" customWidth="1"/>
    <col min="5" max="5" width="9.5" style="11" bestFit="1" customWidth="1"/>
    <col min="6" max="6" width="8.875" style="1" bestFit="1" customWidth="1"/>
    <col min="7" max="256" width="9" style="1"/>
    <col min="257" max="257" width="8.375" style="1" customWidth="1"/>
    <col min="258" max="258" width="12.5" style="1" customWidth="1"/>
    <col min="259" max="259" width="21" style="1" customWidth="1"/>
    <col min="260" max="260" width="12.5" style="1" bestFit="1" customWidth="1"/>
    <col min="261" max="261" width="9.5" style="1" bestFit="1" customWidth="1"/>
    <col min="262" max="262" width="8.875" style="1" bestFit="1" customWidth="1"/>
    <col min="263" max="512" width="9" style="1"/>
    <col min="513" max="513" width="8.375" style="1" customWidth="1"/>
    <col min="514" max="514" width="12.5" style="1" customWidth="1"/>
    <col min="515" max="515" width="21" style="1" customWidth="1"/>
    <col min="516" max="516" width="12.5" style="1" bestFit="1" customWidth="1"/>
    <col min="517" max="517" width="9.5" style="1" bestFit="1" customWidth="1"/>
    <col min="518" max="518" width="8.875" style="1" bestFit="1" customWidth="1"/>
    <col min="519" max="768" width="9" style="1"/>
    <col min="769" max="769" width="8.375" style="1" customWidth="1"/>
    <col min="770" max="770" width="12.5" style="1" customWidth="1"/>
    <col min="771" max="771" width="21" style="1" customWidth="1"/>
    <col min="772" max="772" width="12.5" style="1" bestFit="1" customWidth="1"/>
    <col min="773" max="773" width="9.5" style="1" bestFit="1" customWidth="1"/>
    <col min="774" max="774" width="8.875" style="1" bestFit="1" customWidth="1"/>
    <col min="775" max="1024" width="9" style="1"/>
    <col min="1025" max="1025" width="8.375" style="1" customWidth="1"/>
    <col min="1026" max="1026" width="12.5" style="1" customWidth="1"/>
    <col min="1027" max="1027" width="21" style="1" customWidth="1"/>
    <col min="1028" max="1028" width="12.5" style="1" bestFit="1" customWidth="1"/>
    <col min="1029" max="1029" width="9.5" style="1" bestFit="1" customWidth="1"/>
    <col min="1030" max="1030" width="8.875" style="1" bestFit="1" customWidth="1"/>
    <col min="1031" max="1280" width="9" style="1"/>
    <col min="1281" max="1281" width="8.375" style="1" customWidth="1"/>
    <col min="1282" max="1282" width="12.5" style="1" customWidth="1"/>
    <col min="1283" max="1283" width="21" style="1" customWidth="1"/>
    <col min="1284" max="1284" width="12.5" style="1" bestFit="1" customWidth="1"/>
    <col min="1285" max="1285" width="9.5" style="1" bestFit="1" customWidth="1"/>
    <col min="1286" max="1286" width="8.875" style="1" bestFit="1" customWidth="1"/>
    <col min="1287" max="1536" width="9" style="1"/>
    <col min="1537" max="1537" width="8.375" style="1" customWidth="1"/>
    <col min="1538" max="1538" width="12.5" style="1" customWidth="1"/>
    <col min="1539" max="1539" width="21" style="1" customWidth="1"/>
    <col min="1540" max="1540" width="12.5" style="1" bestFit="1" customWidth="1"/>
    <col min="1541" max="1541" width="9.5" style="1" bestFit="1" customWidth="1"/>
    <col min="1542" max="1542" width="8.875" style="1" bestFit="1" customWidth="1"/>
    <col min="1543" max="1792" width="9" style="1"/>
    <col min="1793" max="1793" width="8.375" style="1" customWidth="1"/>
    <col min="1794" max="1794" width="12.5" style="1" customWidth="1"/>
    <col min="1795" max="1795" width="21" style="1" customWidth="1"/>
    <col min="1796" max="1796" width="12.5" style="1" bestFit="1" customWidth="1"/>
    <col min="1797" max="1797" width="9.5" style="1" bestFit="1" customWidth="1"/>
    <col min="1798" max="1798" width="8.875" style="1" bestFit="1" customWidth="1"/>
    <col min="1799" max="2048" width="9" style="1"/>
    <col min="2049" max="2049" width="8.375" style="1" customWidth="1"/>
    <col min="2050" max="2050" width="12.5" style="1" customWidth="1"/>
    <col min="2051" max="2051" width="21" style="1" customWidth="1"/>
    <col min="2052" max="2052" width="12.5" style="1" bestFit="1" customWidth="1"/>
    <col min="2053" max="2053" width="9.5" style="1" bestFit="1" customWidth="1"/>
    <col min="2054" max="2054" width="8.875" style="1" bestFit="1" customWidth="1"/>
    <col min="2055" max="2304" width="9" style="1"/>
    <col min="2305" max="2305" width="8.375" style="1" customWidth="1"/>
    <col min="2306" max="2306" width="12.5" style="1" customWidth="1"/>
    <col min="2307" max="2307" width="21" style="1" customWidth="1"/>
    <col min="2308" max="2308" width="12.5" style="1" bestFit="1" customWidth="1"/>
    <col min="2309" max="2309" width="9.5" style="1" bestFit="1" customWidth="1"/>
    <col min="2310" max="2310" width="8.875" style="1" bestFit="1" customWidth="1"/>
    <col min="2311" max="2560" width="9" style="1"/>
    <col min="2561" max="2561" width="8.375" style="1" customWidth="1"/>
    <col min="2562" max="2562" width="12.5" style="1" customWidth="1"/>
    <col min="2563" max="2563" width="21" style="1" customWidth="1"/>
    <col min="2564" max="2564" width="12.5" style="1" bestFit="1" customWidth="1"/>
    <col min="2565" max="2565" width="9.5" style="1" bestFit="1" customWidth="1"/>
    <col min="2566" max="2566" width="8.875" style="1" bestFit="1" customWidth="1"/>
    <col min="2567" max="2816" width="9" style="1"/>
    <col min="2817" max="2817" width="8.375" style="1" customWidth="1"/>
    <col min="2818" max="2818" width="12.5" style="1" customWidth="1"/>
    <col min="2819" max="2819" width="21" style="1" customWidth="1"/>
    <col min="2820" max="2820" width="12.5" style="1" bestFit="1" customWidth="1"/>
    <col min="2821" max="2821" width="9.5" style="1" bestFit="1" customWidth="1"/>
    <col min="2822" max="2822" width="8.875" style="1" bestFit="1" customWidth="1"/>
    <col min="2823" max="3072" width="9" style="1"/>
    <col min="3073" max="3073" width="8.375" style="1" customWidth="1"/>
    <col min="3074" max="3074" width="12.5" style="1" customWidth="1"/>
    <col min="3075" max="3075" width="21" style="1" customWidth="1"/>
    <col min="3076" max="3076" width="12.5" style="1" bestFit="1" customWidth="1"/>
    <col min="3077" max="3077" width="9.5" style="1" bestFit="1" customWidth="1"/>
    <col min="3078" max="3078" width="8.875" style="1" bestFit="1" customWidth="1"/>
    <col min="3079" max="3328" width="9" style="1"/>
    <col min="3329" max="3329" width="8.375" style="1" customWidth="1"/>
    <col min="3330" max="3330" width="12.5" style="1" customWidth="1"/>
    <col min="3331" max="3331" width="21" style="1" customWidth="1"/>
    <col min="3332" max="3332" width="12.5" style="1" bestFit="1" customWidth="1"/>
    <col min="3333" max="3333" width="9.5" style="1" bestFit="1" customWidth="1"/>
    <col min="3334" max="3334" width="8.875" style="1" bestFit="1" customWidth="1"/>
    <col min="3335" max="3584" width="9" style="1"/>
    <col min="3585" max="3585" width="8.375" style="1" customWidth="1"/>
    <col min="3586" max="3586" width="12.5" style="1" customWidth="1"/>
    <col min="3587" max="3587" width="21" style="1" customWidth="1"/>
    <col min="3588" max="3588" width="12.5" style="1" bestFit="1" customWidth="1"/>
    <col min="3589" max="3589" width="9.5" style="1" bestFit="1" customWidth="1"/>
    <col min="3590" max="3590" width="8.875" style="1" bestFit="1" customWidth="1"/>
    <col min="3591" max="3840" width="9" style="1"/>
    <col min="3841" max="3841" width="8.375" style="1" customWidth="1"/>
    <col min="3842" max="3842" width="12.5" style="1" customWidth="1"/>
    <col min="3843" max="3843" width="21" style="1" customWidth="1"/>
    <col min="3844" max="3844" width="12.5" style="1" bestFit="1" customWidth="1"/>
    <col min="3845" max="3845" width="9.5" style="1" bestFit="1" customWidth="1"/>
    <col min="3846" max="3846" width="8.875" style="1" bestFit="1" customWidth="1"/>
    <col min="3847" max="4096" width="9" style="1"/>
    <col min="4097" max="4097" width="8.375" style="1" customWidth="1"/>
    <col min="4098" max="4098" width="12.5" style="1" customWidth="1"/>
    <col min="4099" max="4099" width="21" style="1" customWidth="1"/>
    <col min="4100" max="4100" width="12.5" style="1" bestFit="1" customWidth="1"/>
    <col min="4101" max="4101" width="9.5" style="1" bestFit="1" customWidth="1"/>
    <col min="4102" max="4102" width="8.875" style="1" bestFit="1" customWidth="1"/>
    <col min="4103" max="4352" width="9" style="1"/>
    <col min="4353" max="4353" width="8.375" style="1" customWidth="1"/>
    <col min="4354" max="4354" width="12.5" style="1" customWidth="1"/>
    <col min="4355" max="4355" width="21" style="1" customWidth="1"/>
    <col min="4356" max="4356" width="12.5" style="1" bestFit="1" customWidth="1"/>
    <col min="4357" max="4357" width="9.5" style="1" bestFit="1" customWidth="1"/>
    <col min="4358" max="4358" width="8.875" style="1" bestFit="1" customWidth="1"/>
    <col min="4359" max="4608" width="9" style="1"/>
    <col min="4609" max="4609" width="8.375" style="1" customWidth="1"/>
    <col min="4610" max="4610" width="12.5" style="1" customWidth="1"/>
    <col min="4611" max="4611" width="21" style="1" customWidth="1"/>
    <col min="4612" max="4612" width="12.5" style="1" bestFit="1" customWidth="1"/>
    <col min="4613" max="4613" width="9.5" style="1" bestFit="1" customWidth="1"/>
    <col min="4614" max="4614" width="8.875" style="1" bestFit="1" customWidth="1"/>
    <col min="4615" max="4864" width="9" style="1"/>
    <col min="4865" max="4865" width="8.375" style="1" customWidth="1"/>
    <col min="4866" max="4866" width="12.5" style="1" customWidth="1"/>
    <col min="4867" max="4867" width="21" style="1" customWidth="1"/>
    <col min="4868" max="4868" width="12.5" style="1" bestFit="1" customWidth="1"/>
    <col min="4869" max="4869" width="9.5" style="1" bestFit="1" customWidth="1"/>
    <col min="4870" max="4870" width="8.875" style="1" bestFit="1" customWidth="1"/>
    <col min="4871" max="5120" width="9" style="1"/>
    <col min="5121" max="5121" width="8.375" style="1" customWidth="1"/>
    <col min="5122" max="5122" width="12.5" style="1" customWidth="1"/>
    <col min="5123" max="5123" width="21" style="1" customWidth="1"/>
    <col min="5124" max="5124" width="12.5" style="1" bestFit="1" customWidth="1"/>
    <col min="5125" max="5125" width="9.5" style="1" bestFit="1" customWidth="1"/>
    <col min="5126" max="5126" width="8.875" style="1" bestFit="1" customWidth="1"/>
    <col min="5127" max="5376" width="9" style="1"/>
    <col min="5377" max="5377" width="8.375" style="1" customWidth="1"/>
    <col min="5378" max="5378" width="12.5" style="1" customWidth="1"/>
    <col min="5379" max="5379" width="21" style="1" customWidth="1"/>
    <col min="5380" max="5380" width="12.5" style="1" bestFit="1" customWidth="1"/>
    <col min="5381" max="5381" width="9.5" style="1" bestFit="1" customWidth="1"/>
    <col min="5382" max="5382" width="8.875" style="1" bestFit="1" customWidth="1"/>
    <col min="5383" max="5632" width="9" style="1"/>
    <col min="5633" max="5633" width="8.375" style="1" customWidth="1"/>
    <col min="5634" max="5634" width="12.5" style="1" customWidth="1"/>
    <col min="5635" max="5635" width="21" style="1" customWidth="1"/>
    <col min="5636" max="5636" width="12.5" style="1" bestFit="1" customWidth="1"/>
    <col min="5637" max="5637" width="9.5" style="1" bestFit="1" customWidth="1"/>
    <col min="5638" max="5638" width="8.875" style="1" bestFit="1" customWidth="1"/>
    <col min="5639" max="5888" width="9" style="1"/>
    <col min="5889" max="5889" width="8.375" style="1" customWidth="1"/>
    <col min="5890" max="5890" width="12.5" style="1" customWidth="1"/>
    <col min="5891" max="5891" width="21" style="1" customWidth="1"/>
    <col min="5892" max="5892" width="12.5" style="1" bestFit="1" customWidth="1"/>
    <col min="5893" max="5893" width="9.5" style="1" bestFit="1" customWidth="1"/>
    <col min="5894" max="5894" width="8.875" style="1" bestFit="1" customWidth="1"/>
    <col min="5895" max="6144" width="9" style="1"/>
    <col min="6145" max="6145" width="8.375" style="1" customWidth="1"/>
    <col min="6146" max="6146" width="12.5" style="1" customWidth="1"/>
    <col min="6147" max="6147" width="21" style="1" customWidth="1"/>
    <col min="6148" max="6148" width="12.5" style="1" bestFit="1" customWidth="1"/>
    <col min="6149" max="6149" width="9.5" style="1" bestFit="1" customWidth="1"/>
    <col min="6150" max="6150" width="8.875" style="1" bestFit="1" customWidth="1"/>
    <col min="6151" max="6400" width="9" style="1"/>
    <col min="6401" max="6401" width="8.375" style="1" customWidth="1"/>
    <col min="6402" max="6402" width="12.5" style="1" customWidth="1"/>
    <col min="6403" max="6403" width="21" style="1" customWidth="1"/>
    <col min="6404" max="6404" width="12.5" style="1" bestFit="1" customWidth="1"/>
    <col min="6405" max="6405" width="9.5" style="1" bestFit="1" customWidth="1"/>
    <col min="6406" max="6406" width="8.875" style="1" bestFit="1" customWidth="1"/>
    <col min="6407" max="6656" width="9" style="1"/>
    <col min="6657" max="6657" width="8.375" style="1" customWidth="1"/>
    <col min="6658" max="6658" width="12.5" style="1" customWidth="1"/>
    <col min="6659" max="6659" width="21" style="1" customWidth="1"/>
    <col min="6660" max="6660" width="12.5" style="1" bestFit="1" customWidth="1"/>
    <col min="6661" max="6661" width="9.5" style="1" bestFit="1" customWidth="1"/>
    <col min="6662" max="6662" width="8.875" style="1" bestFit="1" customWidth="1"/>
    <col min="6663" max="6912" width="9" style="1"/>
    <col min="6913" max="6913" width="8.375" style="1" customWidth="1"/>
    <col min="6914" max="6914" width="12.5" style="1" customWidth="1"/>
    <col min="6915" max="6915" width="21" style="1" customWidth="1"/>
    <col min="6916" max="6916" width="12.5" style="1" bestFit="1" customWidth="1"/>
    <col min="6917" max="6917" width="9.5" style="1" bestFit="1" customWidth="1"/>
    <col min="6918" max="6918" width="8.875" style="1" bestFit="1" customWidth="1"/>
    <col min="6919" max="7168" width="9" style="1"/>
    <col min="7169" max="7169" width="8.375" style="1" customWidth="1"/>
    <col min="7170" max="7170" width="12.5" style="1" customWidth="1"/>
    <col min="7171" max="7171" width="21" style="1" customWidth="1"/>
    <col min="7172" max="7172" width="12.5" style="1" bestFit="1" customWidth="1"/>
    <col min="7173" max="7173" width="9.5" style="1" bestFit="1" customWidth="1"/>
    <col min="7174" max="7174" width="8.875" style="1" bestFit="1" customWidth="1"/>
    <col min="7175" max="7424" width="9" style="1"/>
    <col min="7425" max="7425" width="8.375" style="1" customWidth="1"/>
    <col min="7426" max="7426" width="12.5" style="1" customWidth="1"/>
    <col min="7427" max="7427" width="21" style="1" customWidth="1"/>
    <col min="7428" max="7428" width="12.5" style="1" bestFit="1" customWidth="1"/>
    <col min="7429" max="7429" width="9.5" style="1" bestFit="1" customWidth="1"/>
    <col min="7430" max="7430" width="8.875" style="1" bestFit="1" customWidth="1"/>
    <col min="7431" max="7680" width="9" style="1"/>
    <col min="7681" max="7681" width="8.375" style="1" customWidth="1"/>
    <col min="7682" max="7682" width="12.5" style="1" customWidth="1"/>
    <col min="7683" max="7683" width="21" style="1" customWidth="1"/>
    <col min="7684" max="7684" width="12.5" style="1" bestFit="1" customWidth="1"/>
    <col min="7685" max="7685" width="9.5" style="1" bestFit="1" customWidth="1"/>
    <col min="7686" max="7686" width="8.875" style="1" bestFit="1" customWidth="1"/>
    <col min="7687" max="7936" width="9" style="1"/>
    <col min="7937" max="7937" width="8.375" style="1" customWidth="1"/>
    <col min="7938" max="7938" width="12.5" style="1" customWidth="1"/>
    <col min="7939" max="7939" width="21" style="1" customWidth="1"/>
    <col min="7940" max="7940" width="12.5" style="1" bestFit="1" customWidth="1"/>
    <col min="7941" max="7941" width="9.5" style="1" bestFit="1" customWidth="1"/>
    <col min="7942" max="7942" width="8.875" style="1" bestFit="1" customWidth="1"/>
    <col min="7943" max="8192" width="9" style="1"/>
    <col min="8193" max="8193" width="8.375" style="1" customWidth="1"/>
    <col min="8194" max="8194" width="12.5" style="1" customWidth="1"/>
    <col min="8195" max="8195" width="21" style="1" customWidth="1"/>
    <col min="8196" max="8196" width="12.5" style="1" bestFit="1" customWidth="1"/>
    <col min="8197" max="8197" width="9.5" style="1" bestFit="1" customWidth="1"/>
    <col min="8198" max="8198" width="8.875" style="1" bestFit="1" customWidth="1"/>
    <col min="8199" max="8448" width="9" style="1"/>
    <col min="8449" max="8449" width="8.375" style="1" customWidth="1"/>
    <col min="8450" max="8450" width="12.5" style="1" customWidth="1"/>
    <col min="8451" max="8451" width="21" style="1" customWidth="1"/>
    <col min="8452" max="8452" width="12.5" style="1" bestFit="1" customWidth="1"/>
    <col min="8453" max="8453" width="9.5" style="1" bestFit="1" customWidth="1"/>
    <col min="8454" max="8454" width="8.875" style="1" bestFit="1" customWidth="1"/>
    <col min="8455" max="8704" width="9" style="1"/>
    <col min="8705" max="8705" width="8.375" style="1" customWidth="1"/>
    <col min="8706" max="8706" width="12.5" style="1" customWidth="1"/>
    <col min="8707" max="8707" width="21" style="1" customWidth="1"/>
    <col min="8708" max="8708" width="12.5" style="1" bestFit="1" customWidth="1"/>
    <col min="8709" max="8709" width="9.5" style="1" bestFit="1" customWidth="1"/>
    <col min="8710" max="8710" width="8.875" style="1" bestFit="1" customWidth="1"/>
    <col min="8711" max="8960" width="9" style="1"/>
    <col min="8961" max="8961" width="8.375" style="1" customWidth="1"/>
    <col min="8962" max="8962" width="12.5" style="1" customWidth="1"/>
    <col min="8963" max="8963" width="21" style="1" customWidth="1"/>
    <col min="8964" max="8964" width="12.5" style="1" bestFit="1" customWidth="1"/>
    <col min="8965" max="8965" width="9.5" style="1" bestFit="1" customWidth="1"/>
    <col min="8966" max="8966" width="8.875" style="1" bestFit="1" customWidth="1"/>
    <col min="8967" max="9216" width="9" style="1"/>
    <col min="9217" max="9217" width="8.375" style="1" customWidth="1"/>
    <col min="9218" max="9218" width="12.5" style="1" customWidth="1"/>
    <col min="9219" max="9219" width="21" style="1" customWidth="1"/>
    <col min="9220" max="9220" width="12.5" style="1" bestFit="1" customWidth="1"/>
    <col min="9221" max="9221" width="9.5" style="1" bestFit="1" customWidth="1"/>
    <col min="9222" max="9222" width="8.875" style="1" bestFit="1" customWidth="1"/>
    <col min="9223" max="9472" width="9" style="1"/>
    <col min="9473" max="9473" width="8.375" style="1" customWidth="1"/>
    <col min="9474" max="9474" width="12.5" style="1" customWidth="1"/>
    <col min="9475" max="9475" width="21" style="1" customWidth="1"/>
    <col min="9476" max="9476" width="12.5" style="1" bestFit="1" customWidth="1"/>
    <col min="9477" max="9477" width="9.5" style="1" bestFit="1" customWidth="1"/>
    <col min="9478" max="9478" width="8.875" style="1" bestFit="1" customWidth="1"/>
    <col min="9479" max="9728" width="9" style="1"/>
    <col min="9729" max="9729" width="8.375" style="1" customWidth="1"/>
    <col min="9730" max="9730" width="12.5" style="1" customWidth="1"/>
    <col min="9731" max="9731" width="21" style="1" customWidth="1"/>
    <col min="9732" max="9732" width="12.5" style="1" bestFit="1" customWidth="1"/>
    <col min="9733" max="9733" width="9.5" style="1" bestFit="1" customWidth="1"/>
    <col min="9734" max="9734" width="8.875" style="1" bestFit="1" customWidth="1"/>
    <col min="9735" max="9984" width="9" style="1"/>
    <col min="9985" max="9985" width="8.375" style="1" customWidth="1"/>
    <col min="9986" max="9986" width="12.5" style="1" customWidth="1"/>
    <col min="9987" max="9987" width="21" style="1" customWidth="1"/>
    <col min="9988" max="9988" width="12.5" style="1" bestFit="1" customWidth="1"/>
    <col min="9989" max="9989" width="9.5" style="1" bestFit="1" customWidth="1"/>
    <col min="9990" max="9990" width="8.875" style="1" bestFit="1" customWidth="1"/>
    <col min="9991" max="10240" width="9" style="1"/>
    <col min="10241" max="10241" width="8.375" style="1" customWidth="1"/>
    <col min="10242" max="10242" width="12.5" style="1" customWidth="1"/>
    <col min="10243" max="10243" width="21" style="1" customWidth="1"/>
    <col min="10244" max="10244" width="12.5" style="1" bestFit="1" customWidth="1"/>
    <col min="10245" max="10245" width="9.5" style="1" bestFit="1" customWidth="1"/>
    <col min="10246" max="10246" width="8.875" style="1" bestFit="1" customWidth="1"/>
    <col min="10247" max="10496" width="9" style="1"/>
    <col min="10497" max="10497" width="8.375" style="1" customWidth="1"/>
    <col min="10498" max="10498" width="12.5" style="1" customWidth="1"/>
    <col min="10499" max="10499" width="21" style="1" customWidth="1"/>
    <col min="10500" max="10500" width="12.5" style="1" bestFit="1" customWidth="1"/>
    <col min="10501" max="10501" width="9.5" style="1" bestFit="1" customWidth="1"/>
    <col min="10502" max="10502" width="8.875" style="1" bestFit="1" customWidth="1"/>
    <col min="10503" max="10752" width="9" style="1"/>
    <col min="10753" max="10753" width="8.375" style="1" customWidth="1"/>
    <col min="10754" max="10754" width="12.5" style="1" customWidth="1"/>
    <col min="10755" max="10755" width="21" style="1" customWidth="1"/>
    <col min="10756" max="10756" width="12.5" style="1" bestFit="1" customWidth="1"/>
    <col min="10757" max="10757" width="9.5" style="1" bestFit="1" customWidth="1"/>
    <col min="10758" max="10758" width="8.875" style="1" bestFit="1" customWidth="1"/>
    <col min="10759" max="11008" width="9" style="1"/>
    <col min="11009" max="11009" width="8.375" style="1" customWidth="1"/>
    <col min="11010" max="11010" width="12.5" style="1" customWidth="1"/>
    <col min="11011" max="11011" width="21" style="1" customWidth="1"/>
    <col min="11012" max="11012" width="12.5" style="1" bestFit="1" customWidth="1"/>
    <col min="11013" max="11013" width="9.5" style="1" bestFit="1" customWidth="1"/>
    <col min="11014" max="11014" width="8.875" style="1" bestFit="1" customWidth="1"/>
    <col min="11015" max="11264" width="9" style="1"/>
    <col min="11265" max="11265" width="8.375" style="1" customWidth="1"/>
    <col min="11266" max="11266" width="12.5" style="1" customWidth="1"/>
    <col min="11267" max="11267" width="21" style="1" customWidth="1"/>
    <col min="11268" max="11268" width="12.5" style="1" bestFit="1" customWidth="1"/>
    <col min="11269" max="11269" width="9.5" style="1" bestFit="1" customWidth="1"/>
    <col min="11270" max="11270" width="8.875" style="1" bestFit="1" customWidth="1"/>
    <col min="11271" max="11520" width="9" style="1"/>
    <col min="11521" max="11521" width="8.375" style="1" customWidth="1"/>
    <col min="11522" max="11522" width="12.5" style="1" customWidth="1"/>
    <col min="11523" max="11523" width="21" style="1" customWidth="1"/>
    <col min="11524" max="11524" width="12.5" style="1" bestFit="1" customWidth="1"/>
    <col min="11525" max="11525" width="9.5" style="1" bestFit="1" customWidth="1"/>
    <col min="11526" max="11526" width="8.875" style="1" bestFit="1" customWidth="1"/>
    <col min="11527" max="11776" width="9" style="1"/>
    <col min="11777" max="11777" width="8.375" style="1" customWidth="1"/>
    <col min="11778" max="11778" width="12.5" style="1" customWidth="1"/>
    <col min="11779" max="11779" width="21" style="1" customWidth="1"/>
    <col min="11780" max="11780" width="12.5" style="1" bestFit="1" customWidth="1"/>
    <col min="11781" max="11781" width="9.5" style="1" bestFit="1" customWidth="1"/>
    <col min="11782" max="11782" width="8.875" style="1" bestFit="1" customWidth="1"/>
    <col min="11783" max="12032" width="9" style="1"/>
    <col min="12033" max="12033" width="8.375" style="1" customWidth="1"/>
    <col min="12034" max="12034" width="12.5" style="1" customWidth="1"/>
    <col min="12035" max="12035" width="21" style="1" customWidth="1"/>
    <col min="12036" max="12036" width="12.5" style="1" bestFit="1" customWidth="1"/>
    <col min="12037" max="12037" width="9.5" style="1" bestFit="1" customWidth="1"/>
    <col min="12038" max="12038" width="8.875" style="1" bestFit="1" customWidth="1"/>
    <col min="12039" max="12288" width="9" style="1"/>
    <col min="12289" max="12289" width="8.375" style="1" customWidth="1"/>
    <col min="12290" max="12290" width="12.5" style="1" customWidth="1"/>
    <col min="12291" max="12291" width="21" style="1" customWidth="1"/>
    <col min="12292" max="12292" width="12.5" style="1" bestFit="1" customWidth="1"/>
    <col min="12293" max="12293" width="9.5" style="1" bestFit="1" customWidth="1"/>
    <col min="12294" max="12294" width="8.875" style="1" bestFit="1" customWidth="1"/>
    <col min="12295" max="12544" width="9" style="1"/>
    <col min="12545" max="12545" width="8.375" style="1" customWidth="1"/>
    <col min="12546" max="12546" width="12.5" style="1" customWidth="1"/>
    <col min="12547" max="12547" width="21" style="1" customWidth="1"/>
    <col min="12548" max="12548" width="12.5" style="1" bestFit="1" customWidth="1"/>
    <col min="12549" max="12549" width="9.5" style="1" bestFit="1" customWidth="1"/>
    <col min="12550" max="12550" width="8.875" style="1" bestFit="1" customWidth="1"/>
    <col min="12551" max="12800" width="9" style="1"/>
    <col min="12801" max="12801" width="8.375" style="1" customWidth="1"/>
    <col min="12802" max="12802" width="12.5" style="1" customWidth="1"/>
    <col min="12803" max="12803" width="21" style="1" customWidth="1"/>
    <col min="12804" max="12804" width="12.5" style="1" bestFit="1" customWidth="1"/>
    <col min="12805" max="12805" width="9.5" style="1" bestFit="1" customWidth="1"/>
    <col min="12806" max="12806" width="8.875" style="1" bestFit="1" customWidth="1"/>
    <col min="12807" max="13056" width="9" style="1"/>
    <col min="13057" max="13057" width="8.375" style="1" customWidth="1"/>
    <col min="13058" max="13058" width="12.5" style="1" customWidth="1"/>
    <col min="13059" max="13059" width="21" style="1" customWidth="1"/>
    <col min="13060" max="13060" width="12.5" style="1" bestFit="1" customWidth="1"/>
    <col min="13061" max="13061" width="9.5" style="1" bestFit="1" customWidth="1"/>
    <col min="13062" max="13062" width="8.875" style="1" bestFit="1" customWidth="1"/>
    <col min="13063" max="13312" width="9" style="1"/>
    <col min="13313" max="13313" width="8.375" style="1" customWidth="1"/>
    <col min="13314" max="13314" width="12.5" style="1" customWidth="1"/>
    <col min="13315" max="13315" width="21" style="1" customWidth="1"/>
    <col min="13316" max="13316" width="12.5" style="1" bestFit="1" customWidth="1"/>
    <col min="13317" max="13317" width="9.5" style="1" bestFit="1" customWidth="1"/>
    <col min="13318" max="13318" width="8.875" style="1" bestFit="1" customWidth="1"/>
    <col min="13319" max="13568" width="9" style="1"/>
    <col min="13569" max="13569" width="8.375" style="1" customWidth="1"/>
    <col min="13570" max="13570" width="12.5" style="1" customWidth="1"/>
    <col min="13571" max="13571" width="21" style="1" customWidth="1"/>
    <col min="13572" max="13572" width="12.5" style="1" bestFit="1" customWidth="1"/>
    <col min="13573" max="13573" width="9.5" style="1" bestFit="1" customWidth="1"/>
    <col min="13574" max="13574" width="8.875" style="1" bestFit="1" customWidth="1"/>
    <col min="13575" max="13824" width="9" style="1"/>
    <col min="13825" max="13825" width="8.375" style="1" customWidth="1"/>
    <col min="13826" max="13826" width="12.5" style="1" customWidth="1"/>
    <col min="13827" max="13827" width="21" style="1" customWidth="1"/>
    <col min="13828" max="13828" width="12.5" style="1" bestFit="1" customWidth="1"/>
    <col min="13829" max="13829" width="9.5" style="1" bestFit="1" customWidth="1"/>
    <col min="13830" max="13830" width="8.875" style="1" bestFit="1" customWidth="1"/>
    <col min="13831" max="14080" width="9" style="1"/>
    <col min="14081" max="14081" width="8.375" style="1" customWidth="1"/>
    <col min="14082" max="14082" width="12.5" style="1" customWidth="1"/>
    <col min="14083" max="14083" width="21" style="1" customWidth="1"/>
    <col min="14084" max="14084" width="12.5" style="1" bestFit="1" customWidth="1"/>
    <col min="14085" max="14085" width="9.5" style="1" bestFit="1" customWidth="1"/>
    <col min="14086" max="14086" width="8.875" style="1" bestFit="1" customWidth="1"/>
    <col min="14087" max="14336" width="9" style="1"/>
    <col min="14337" max="14337" width="8.375" style="1" customWidth="1"/>
    <col min="14338" max="14338" width="12.5" style="1" customWidth="1"/>
    <col min="14339" max="14339" width="21" style="1" customWidth="1"/>
    <col min="14340" max="14340" width="12.5" style="1" bestFit="1" customWidth="1"/>
    <col min="14341" max="14341" width="9.5" style="1" bestFit="1" customWidth="1"/>
    <col min="14342" max="14342" width="8.875" style="1" bestFit="1" customWidth="1"/>
    <col min="14343" max="14592" width="9" style="1"/>
    <col min="14593" max="14593" width="8.375" style="1" customWidth="1"/>
    <col min="14594" max="14594" width="12.5" style="1" customWidth="1"/>
    <col min="14595" max="14595" width="21" style="1" customWidth="1"/>
    <col min="14596" max="14596" width="12.5" style="1" bestFit="1" customWidth="1"/>
    <col min="14597" max="14597" width="9.5" style="1" bestFit="1" customWidth="1"/>
    <col min="14598" max="14598" width="8.875" style="1" bestFit="1" customWidth="1"/>
    <col min="14599" max="14848" width="9" style="1"/>
    <col min="14849" max="14849" width="8.375" style="1" customWidth="1"/>
    <col min="14850" max="14850" width="12.5" style="1" customWidth="1"/>
    <col min="14851" max="14851" width="21" style="1" customWidth="1"/>
    <col min="14852" max="14852" width="12.5" style="1" bestFit="1" customWidth="1"/>
    <col min="14853" max="14853" width="9.5" style="1" bestFit="1" customWidth="1"/>
    <col min="14854" max="14854" width="8.875" style="1" bestFit="1" customWidth="1"/>
    <col min="14855" max="15104" width="9" style="1"/>
    <col min="15105" max="15105" width="8.375" style="1" customWidth="1"/>
    <col min="15106" max="15106" width="12.5" style="1" customWidth="1"/>
    <col min="15107" max="15107" width="21" style="1" customWidth="1"/>
    <col min="15108" max="15108" width="12.5" style="1" bestFit="1" customWidth="1"/>
    <col min="15109" max="15109" width="9.5" style="1" bestFit="1" customWidth="1"/>
    <col min="15110" max="15110" width="8.875" style="1" bestFit="1" customWidth="1"/>
    <col min="15111" max="15360" width="9" style="1"/>
    <col min="15361" max="15361" width="8.375" style="1" customWidth="1"/>
    <col min="15362" max="15362" width="12.5" style="1" customWidth="1"/>
    <col min="15363" max="15363" width="21" style="1" customWidth="1"/>
    <col min="15364" max="15364" width="12.5" style="1" bestFit="1" customWidth="1"/>
    <col min="15365" max="15365" width="9.5" style="1" bestFit="1" customWidth="1"/>
    <col min="15366" max="15366" width="8.875" style="1" bestFit="1" customWidth="1"/>
    <col min="15367" max="15616" width="9" style="1"/>
    <col min="15617" max="15617" width="8.375" style="1" customWidth="1"/>
    <col min="15618" max="15618" width="12.5" style="1" customWidth="1"/>
    <col min="15619" max="15619" width="21" style="1" customWidth="1"/>
    <col min="15620" max="15620" width="12.5" style="1" bestFit="1" customWidth="1"/>
    <col min="15621" max="15621" width="9.5" style="1" bestFit="1" customWidth="1"/>
    <col min="15622" max="15622" width="8.875" style="1" bestFit="1" customWidth="1"/>
    <col min="15623" max="15872" width="9" style="1"/>
    <col min="15873" max="15873" width="8.375" style="1" customWidth="1"/>
    <col min="15874" max="15874" width="12.5" style="1" customWidth="1"/>
    <col min="15875" max="15875" width="21" style="1" customWidth="1"/>
    <col min="15876" max="15876" width="12.5" style="1" bestFit="1" customWidth="1"/>
    <col min="15877" max="15877" width="9.5" style="1" bestFit="1" customWidth="1"/>
    <col min="15878" max="15878" width="8.875" style="1" bestFit="1" customWidth="1"/>
    <col min="15879" max="16128" width="9" style="1"/>
    <col min="16129" max="16129" width="8.375" style="1" customWidth="1"/>
    <col min="16130" max="16130" width="12.5" style="1" customWidth="1"/>
    <col min="16131" max="16131" width="21" style="1" customWidth="1"/>
    <col min="16132" max="16132" width="12.5" style="1" bestFit="1" customWidth="1"/>
    <col min="16133" max="16133" width="9.5" style="1" bestFit="1" customWidth="1"/>
    <col min="16134" max="16134" width="8.875" style="1" bestFit="1" customWidth="1"/>
    <col min="16135" max="16384" width="9" style="1"/>
  </cols>
  <sheetData>
    <row r="1" spans="1:7" ht="72" customHeight="1">
      <c r="A1" s="12" t="s">
        <v>0</v>
      </c>
      <c r="B1" s="13"/>
      <c r="C1" s="13"/>
      <c r="D1" s="13"/>
      <c r="E1" s="13"/>
      <c r="F1" s="13"/>
      <c r="G1" s="13"/>
    </row>
    <row r="2" spans="1:7" s="6" customFormat="1" ht="52.5" customHeight="1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5" t="s">
        <v>6</v>
      </c>
      <c r="G2" s="4" t="s">
        <v>7</v>
      </c>
    </row>
    <row r="3" spans="1:7" s="9" customFormat="1" ht="23.25" customHeight="1">
      <c r="A3" s="2" t="str">
        <f>VLOOKUP(B3,[1]面试人员!$A$2:$H$56,2,FALSE)</f>
        <v>庞典</v>
      </c>
      <c r="B3" s="7">
        <f>[1]面试成绩汇总表!C46</f>
        <v>22307729</v>
      </c>
      <c r="C3" s="2" t="str">
        <f>VLOOKUP(B3,[1]面试人员!$A$2:$H$56,7,FALSE)</f>
        <v>县妇保计生服务中心</v>
      </c>
      <c r="D3" s="2" t="str">
        <f>VLOOKUP(B3,[1]面试人员!$A$2:$H$56,6,FALSE)</f>
        <v>护理</v>
      </c>
      <c r="E3" s="2">
        <f>VLOOKUP(B3,[1]面试人员!$A$2:$H$56,3,FALSE)</f>
        <v>85.5</v>
      </c>
      <c r="F3" s="8">
        <f>[1]面试成绩汇总表!F46</f>
        <v>95.6</v>
      </c>
      <c r="G3" s="2">
        <f t="shared" ref="G3:G46" si="0">E3*0.6+F3*0.4</f>
        <v>89.539999999999992</v>
      </c>
    </row>
    <row r="4" spans="1:7" s="6" customFormat="1" ht="23.25" customHeight="1">
      <c r="A4" s="2" t="str">
        <f>VLOOKUP(B4,[1]面试人员!$A$2:$H$56,2,FALSE)</f>
        <v>颜炎</v>
      </c>
      <c r="B4" s="7">
        <f>[1]面试成绩汇总表!C44</f>
        <v>22307814</v>
      </c>
      <c r="C4" s="2" t="str">
        <f>VLOOKUP(B4,[1]面试人员!$A$2:$H$56,7,FALSE)</f>
        <v>县妇保计生服务中心</v>
      </c>
      <c r="D4" s="2" t="str">
        <f>VLOOKUP(B4,[1]面试人员!$A$2:$H$56,6,FALSE)</f>
        <v>护理</v>
      </c>
      <c r="E4" s="2">
        <f>VLOOKUP(B4,[1]面试人员!$A$2:$H$56,3,FALSE)</f>
        <v>84.5</v>
      </c>
      <c r="F4" s="8">
        <f>[1]面试成绩汇总表!F44</f>
        <v>94.2</v>
      </c>
      <c r="G4" s="2">
        <f t="shared" si="0"/>
        <v>88.38</v>
      </c>
    </row>
    <row r="5" spans="1:7" s="6" customFormat="1" ht="23.25" customHeight="1">
      <c r="A5" s="2" t="str">
        <f>VLOOKUP(B5,[1]面试人员!$A$2:$H$56,2,FALSE)</f>
        <v>涂婷</v>
      </c>
      <c r="B5" s="7">
        <f>[1]面试成绩汇总表!C9</f>
        <v>22307902</v>
      </c>
      <c r="C5" s="2" t="str">
        <f>VLOOKUP(B5,[1]面试人员!$A$2:$H$56,7,FALSE)</f>
        <v>县妇保计生服务中心</v>
      </c>
      <c r="D5" s="2" t="str">
        <f>VLOOKUP(B5,[1]面试人员!$A$2:$H$56,6,FALSE)</f>
        <v>护理</v>
      </c>
      <c r="E5" s="2">
        <f>VLOOKUP(B5,[1]面试人员!$A$2:$H$56,3,FALSE)</f>
        <v>88</v>
      </c>
      <c r="F5" s="8">
        <f>[1]面试成绩汇总表!F9</f>
        <v>86.2</v>
      </c>
      <c r="G5" s="2">
        <f t="shared" si="0"/>
        <v>87.28</v>
      </c>
    </row>
    <row r="6" spans="1:7" s="6" customFormat="1" ht="23.25" customHeight="1">
      <c r="A6" s="2" t="str">
        <f>VLOOKUP(B6,[1]面试人员!$A$2:$H$56,2,FALSE)</f>
        <v>刘章静</v>
      </c>
      <c r="B6" s="7">
        <f>[1]面试成绩汇总表!C39</f>
        <v>22307908</v>
      </c>
      <c r="C6" s="2" t="str">
        <f>VLOOKUP(B6,[1]面试人员!$A$2:$H$56,7,FALSE)</f>
        <v>县妇保计生服务中心</v>
      </c>
      <c r="D6" s="2" t="str">
        <f>VLOOKUP(B6,[1]面试人员!$A$2:$H$56,6,FALSE)</f>
        <v>护理</v>
      </c>
      <c r="E6" s="2">
        <f>VLOOKUP(B6,[1]面试人员!$A$2:$H$56,3,FALSE)</f>
        <v>81.5</v>
      </c>
      <c r="F6" s="8">
        <f>[1]面试成绩汇总表!F39</f>
        <v>94.5</v>
      </c>
      <c r="G6" s="2">
        <f t="shared" si="0"/>
        <v>86.7</v>
      </c>
    </row>
    <row r="7" spans="1:7" s="6" customFormat="1" ht="23.25" customHeight="1">
      <c r="A7" s="2" t="str">
        <f>VLOOKUP(B7,[1]面试人员!$A$2:$H$56,2,FALSE)</f>
        <v>黎泽文</v>
      </c>
      <c r="B7" s="7">
        <f>[1]面试成绩汇总表!C14</f>
        <v>22307710</v>
      </c>
      <c r="C7" s="2" t="str">
        <f>VLOOKUP(B7,[1]面试人员!$A$2:$H$56,7,FALSE)</f>
        <v>县妇保计生服务中心</v>
      </c>
      <c r="D7" s="2" t="str">
        <f>VLOOKUP(B7,[1]面试人员!$A$2:$H$56,6,FALSE)</f>
        <v>护理</v>
      </c>
      <c r="E7" s="2">
        <f>VLOOKUP(B7,[1]面试人员!$A$2:$H$56,3,FALSE)</f>
        <v>81</v>
      </c>
      <c r="F7" s="8">
        <f>[1]面试成绩汇总表!F14</f>
        <v>85</v>
      </c>
      <c r="G7" s="2">
        <f t="shared" si="0"/>
        <v>82.6</v>
      </c>
    </row>
    <row r="8" spans="1:7" s="6" customFormat="1" ht="23.25" customHeight="1">
      <c r="A8" s="2" t="str">
        <f>VLOOKUP(B8,[1]面试人员!$A$2:$H$56,2,FALSE)</f>
        <v>张杨</v>
      </c>
      <c r="B8" s="7">
        <f>[1]面试成绩汇总表!C40</f>
        <v>22307711</v>
      </c>
      <c r="C8" s="2" t="str">
        <f>VLOOKUP(B8,[1]面试人员!$A$2:$H$56,7,FALSE)</f>
        <v>县妇保计生服务中心</v>
      </c>
      <c r="D8" s="2" t="str">
        <f>VLOOKUP(B8,[1]面试人员!$A$2:$H$56,6,FALSE)</f>
        <v>护理</v>
      </c>
      <c r="E8" s="2">
        <f>VLOOKUP(B8,[1]面试人员!$A$2:$H$56,3,FALSE)</f>
        <v>82</v>
      </c>
      <c r="F8" s="8">
        <f>[1]面试成绩汇总表!F40</f>
        <v>83.2</v>
      </c>
      <c r="G8" s="2">
        <f t="shared" si="0"/>
        <v>82.47999999999999</v>
      </c>
    </row>
    <row r="9" spans="1:7" s="6" customFormat="1" ht="23.25" customHeight="1">
      <c r="A9" s="2" t="str">
        <f>VLOOKUP(B9,[1]面试人员!$A$2:$H$56,2,FALSE)</f>
        <v>余星玥</v>
      </c>
      <c r="B9" s="7">
        <f>[1]面试成绩汇总表!C3</f>
        <v>22307824</v>
      </c>
      <c r="C9" s="2" t="str">
        <f>VLOOKUP(B9,[1]面试人员!$A$2:$H$56,7,FALSE)</f>
        <v>县妇保计生服务中心</v>
      </c>
      <c r="D9" s="2" t="str">
        <f>VLOOKUP(B9,[1]面试人员!$A$2:$H$56,6,FALSE)</f>
        <v>护理</v>
      </c>
      <c r="E9" s="2">
        <f>VLOOKUP(B9,[1]面试人员!$A$2:$H$56,3,FALSE)</f>
        <v>76.5</v>
      </c>
      <c r="F9" s="8">
        <f>[1]面试成绩汇总表!F3</f>
        <v>86.4</v>
      </c>
      <c r="G9" s="2">
        <f t="shared" si="0"/>
        <v>80.460000000000008</v>
      </c>
    </row>
    <row r="10" spans="1:7" s="6" customFormat="1" ht="23.25" customHeight="1">
      <c r="A10" s="2" t="str">
        <f>VLOOKUP(B10,[1]面试人员!$A$2:$H$56,2,FALSE)</f>
        <v>王蕾</v>
      </c>
      <c r="B10" s="7">
        <f>[1]面试成绩汇总表!C22</f>
        <v>22307904</v>
      </c>
      <c r="C10" s="2" t="str">
        <f>VLOOKUP(B10,[1]面试人员!$A$2:$H$56,7,FALSE)</f>
        <v>县妇保计生服务中心</v>
      </c>
      <c r="D10" s="2" t="str">
        <f>VLOOKUP(B10,[1]面试人员!$A$2:$H$56,6,FALSE)</f>
        <v>护理</v>
      </c>
      <c r="E10" s="2">
        <f>VLOOKUP(B10,[1]面试人员!$A$2:$H$56,3,FALSE)</f>
        <v>76.5</v>
      </c>
      <c r="F10" s="8">
        <f>[1]面试成绩汇总表!F22</f>
        <v>85.6</v>
      </c>
      <c r="G10" s="2">
        <f t="shared" si="0"/>
        <v>80.14</v>
      </c>
    </row>
    <row r="11" spans="1:7" s="6" customFormat="1" ht="23.25" customHeight="1">
      <c r="A11" s="2" t="str">
        <f>VLOOKUP(B11,[1]面试人员!$A$2:$H$56,2,FALSE)</f>
        <v>黄纯</v>
      </c>
      <c r="B11" s="7">
        <f>[1]面试成绩汇总表!C13</f>
        <v>22307823</v>
      </c>
      <c r="C11" s="2" t="str">
        <f>VLOOKUP(B11,[1]面试人员!$A$2:$H$56,7,FALSE)</f>
        <v>县妇保计生服务中心</v>
      </c>
      <c r="D11" s="2" t="str">
        <f>VLOOKUP(B11,[1]面试人员!$A$2:$H$56,6,FALSE)</f>
        <v>护理</v>
      </c>
      <c r="E11" s="2">
        <f>VLOOKUP(B11,[1]面试人员!$A$2:$H$56,3,FALSE)</f>
        <v>78.5</v>
      </c>
      <c r="F11" s="8">
        <f>[1]面试成绩汇总表!F13</f>
        <v>80.400000000000006</v>
      </c>
      <c r="G11" s="2">
        <f t="shared" si="0"/>
        <v>79.260000000000005</v>
      </c>
    </row>
    <row r="12" spans="1:7" s="6" customFormat="1" ht="23.25" customHeight="1">
      <c r="A12" s="2" t="str">
        <f>VLOOKUP(B12,[1]面试人员!$A$2:$H$56,2,FALSE)</f>
        <v>王霞</v>
      </c>
      <c r="B12" s="7">
        <f>[1]面试成绩汇总表!C24</f>
        <v>22307721</v>
      </c>
      <c r="C12" s="2" t="str">
        <f>VLOOKUP(B12,[1]面试人员!$A$2:$H$56,7,FALSE)</f>
        <v>县妇保计生服务中心</v>
      </c>
      <c r="D12" s="2" t="str">
        <f>VLOOKUP(B12,[1]面试人员!$A$2:$H$56,6,FALSE)</f>
        <v>护理</v>
      </c>
      <c r="E12" s="2">
        <f>VLOOKUP(B12,[1]面试人员!$A$2:$H$56,3,FALSE)</f>
        <v>75.5</v>
      </c>
      <c r="F12" s="8">
        <f>[1]面试成绩汇总表!F24</f>
        <v>79</v>
      </c>
      <c r="G12" s="2">
        <f t="shared" si="0"/>
        <v>76.900000000000006</v>
      </c>
    </row>
    <row r="13" spans="1:7" s="6" customFormat="1" ht="23.25" customHeight="1">
      <c r="A13" s="2" t="str">
        <f>VLOOKUP(B13,[1]面试人员!$A$2:$H$56,2,FALSE)</f>
        <v>樊敏</v>
      </c>
      <c r="B13" s="7">
        <f>[1]面试成绩汇总表!C25</f>
        <v>22307911</v>
      </c>
      <c r="C13" s="2" t="str">
        <f>VLOOKUP(B13,[1]面试人员!$A$2:$H$56,7,FALSE)</f>
        <v>县疾病预防控制中心</v>
      </c>
      <c r="D13" s="2" t="str">
        <f>VLOOKUP(B13,[1]面试人员!$A$2:$H$56,6,FALSE)</f>
        <v>护理</v>
      </c>
      <c r="E13" s="2">
        <f>VLOOKUP(B13,[1]面试人员!$A$2:$H$56,3,FALSE)</f>
        <v>78</v>
      </c>
      <c r="F13" s="8">
        <f>[1]面试成绩汇总表!F25</f>
        <v>73.599999999999994</v>
      </c>
      <c r="G13" s="2">
        <f t="shared" si="0"/>
        <v>76.239999999999995</v>
      </c>
    </row>
    <row r="14" spans="1:7" s="6" customFormat="1" ht="23.25" customHeight="1">
      <c r="A14" s="2" t="str">
        <f>VLOOKUP(B14,[1]面试人员!$A$2:$H$56,2,FALSE)</f>
        <v>郭承林</v>
      </c>
      <c r="B14" s="7">
        <f>[1]面试成绩汇总表!C7</f>
        <v>22307522</v>
      </c>
      <c r="C14" s="2" t="str">
        <f>VLOOKUP(B14,[1]面试人员!$A$2:$H$56,7,FALSE)</f>
        <v>县精神康复医院</v>
      </c>
      <c r="D14" s="2" t="str">
        <f>VLOOKUP(B14,[1]面试人员!$A$2:$H$56,6,FALSE)</f>
        <v>护理1</v>
      </c>
      <c r="E14" s="2">
        <f>VLOOKUP(B14,[1]面试人员!$A$2:$H$56,3,FALSE)</f>
        <v>61</v>
      </c>
      <c r="F14" s="8">
        <f>[1]面试成绩汇总表!F7</f>
        <v>79.2</v>
      </c>
      <c r="G14" s="2">
        <f t="shared" si="0"/>
        <v>68.28</v>
      </c>
    </row>
    <row r="15" spans="1:7" s="6" customFormat="1" ht="23.25" customHeight="1">
      <c r="A15" s="2" t="str">
        <f>VLOOKUP(B15,[1]面试人员!$A$2:$H$56,2,FALSE)</f>
        <v>张博威</v>
      </c>
      <c r="B15" s="7">
        <f>[1]面试成绩汇总表!C37</f>
        <v>22307527</v>
      </c>
      <c r="C15" s="2" t="str">
        <f>VLOOKUP(B15,[1]面试人员!$A$2:$H$56,7,FALSE)</f>
        <v>县精神康复医院</v>
      </c>
      <c r="D15" s="2" t="str">
        <f>VLOOKUP(B15,[1]面试人员!$A$2:$H$56,6,FALSE)</f>
        <v>护理1</v>
      </c>
      <c r="E15" s="2">
        <f>VLOOKUP(B15,[1]面试人员!$A$2:$H$56,3,FALSE)</f>
        <v>60</v>
      </c>
      <c r="F15" s="8">
        <f>[1]面试成绩汇总表!F37</f>
        <v>79.7</v>
      </c>
      <c r="G15" s="2">
        <f t="shared" si="0"/>
        <v>67.88</v>
      </c>
    </row>
    <row r="16" spans="1:7" s="6" customFormat="1" ht="23.25" customHeight="1">
      <c r="A16" s="2" t="str">
        <f>VLOOKUP(B16,[1]面试人员!$A$2:$H$56,2,FALSE)</f>
        <v>刘思梦</v>
      </c>
      <c r="B16" s="7">
        <f>[1]面试成绩汇总表!C38</f>
        <v>22306927</v>
      </c>
      <c r="C16" s="2" t="str">
        <f>VLOOKUP(B16,[1]面试人员!$A$2:$H$56,7,FALSE)</f>
        <v>县精神康复医院</v>
      </c>
      <c r="D16" s="2" t="str">
        <f>VLOOKUP(B16,[1]面试人员!$A$2:$H$56,6,FALSE)</f>
        <v>护理2</v>
      </c>
      <c r="E16" s="2">
        <f>VLOOKUP(B16,[1]面试人员!$A$2:$H$56,3,FALSE)</f>
        <v>81.5</v>
      </c>
      <c r="F16" s="8">
        <f>[1]面试成绩汇总表!F38</f>
        <v>93</v>
      </c>
      <c r="G16" s="2">
        <f t="shared" si="0"/>
        <v>86.1</v>
      </c>
    </row>
    <row r="17" spans="1:7" s="6" customFormat="1" ht="23.25" customHeight="1">
      <c r="A17" s="2" t="str">
        <f>VLOOKUP(B17,[1]面试人员!$A$2:$H$56,2,FALSE)</f>
        <v>李滢</v>
      </c>
      <c r="B17" s="7">
        <f>[1]面试成绩汇总表!C5</f>
        <v>22306921</v>
      </c>
      <c r="C17" s="2" t="str">
        <f>VLOOKUP(B17,[1]面试人员!$A$2:$H$56,7,FALSE)</f>
        <v>县精神康复医院</v>
      </c>
      <c r="D17" s="2" t="str">
        <f>VLOOKUP(B17,[1]面试人员!$A$2:$H$56,6,FALSE)</f>
        <v>护理2</v>
      </c>
      <c r="E17" s="2">
        <f>VLOOKUP(B17,[1]面试人员!$A$2:$H$56,3,FALSE)</f>
        <v>74</v>
      </c>
      <c r="F17" s="8">
        <f>[1]面试成绩汇总表!F5</f>
        <v>89.3</v>
      </c>
      <c r="G17" s="2">
        <f t="shared" si="0"/>
        <v>80.12</v>
      </c>
    </row>
    <row r="18" spans="1:7" s="6" customFormat="1" ht="23.25" customHeight="1">
      <c r="A18" s="2" t="str">
        <f>VLOOKUP(B18,[1]面试人员!$A$2:$H$56,2,FALSE)</f>
        <v>杨雨</v>
      </c>
      <c r="B18" s="7">
        <f>[1]面试成绩汇总表!C4</f>
        <v>22306928</v>
      </c>
      <c r="C18" s="2" t="str">
        <f>VLOOKUP(B18,[1]面试人员!$A$2:$H$56,7,FALSE)</f>
        <v>县精神康复医院</v>
      </c>
      <c r="D18" s="2" t="str">
        <f>VLOOKUP(B18,[1]面试人员!$A$2:$H$56,6,FALSE)</f>
        <v>护理2</v>
      </c>
      <c r="E18" s="2">
        <f>VLOOKUP(B18,[1]面试人员!$A$2:$H$56,3,FALSE)</f>
        <v>78</v>
      </c>
      <c r="F18" s="8">
        <f>[1]面试成绩汇总表!F4</f>
        <v>83</v>
      </c>
      <c r="G18" s="2">
        <f t="shared" si="0"/>
        <v>80</v>
      </c>
    </row>
    <row r="19" spans="1:7" s="6" customFormat="1" ht="23.25" customHeight="1">
      <c r="A19" s="2" t="str">
        <f>VLOOKUP(B19,[1]面试人员!$A$2:$H$56,2,FALSE)</f>
        <v>邓雨</v>
      </c>
      <c r="B19" s="7">
        <f>[1]面试成绩汇总表!C32</f>
        <v>22306922</v>
      </c>
      <c r="C19" s="2" t="str">
        <f>VLOOKUP(B19,[1]面试人员!$A$2:$H$56,7,FALSE)</f>
        <v>县精神康复医院</v>
      </c>
      <c r="D19" s="2" t="str">
        <f>VLOOKUP(B19,[1]面试人员!$A$2:$H$56,6,FALSE)</f>
        <v>护理2</v>
      </c>
      <c r="E19" s="2">
        <f>VLOOKUP(B19,[1]面试人员!$A$2:$H$56,3,FALSE)</f>
        <v>72</v>
      </c>
      <c r="F19" s="8">
        <f>[1]面试成绩汇总表!F32</f>
        <v>92</v>
      </c>
      <c r="G19" s="2">
        <f t="shared" si="0"/>
        <v>80</v>
      </c>
    </row>
    <row r="20" spans="1:7" s="6" customFormat="1" ht="23.25" customHeight="1">
      <c r="A20" s="2" t="str">
        <f>VLOOKUP(B20,[1]面试人员!$A$2:$H$56,2,FALSE)</f>
        <v>高蔓捷</v>
      </c>
      <c r="B20" s="7">
        <f>[1]面试成绩汇总表!C34</f>
        <v>22307409</v>
      </c>
      <c r="C20" s="2" t="str">
        <f>VLOOKUP(B20,[1]面试人员!$A$2:$H$56,7,FALSE)</f>
        <v>县人民医院</v>
      </c>
      <c r="D20" s="2" t="str">
        <f>VLOOKUP(B20,[1]面试人员!$A$2:$H$56,6,FALSE)</f>
        <v>护理1</v>
      </c>
      <c r="E20" s="2">
        <f>VLOOKUP(B20,[1]面试人员!$A$2:$H$56,3,FALSE)</f>
        <v>83.5</v>
      </c>
      <c r="F20" s="8">
        <f>[1]面试成绩汇总表!F34</f>
        <v>91.6</v>
      </c>
      <c r="G20" s="2">
        <f t="shared" si="0"/>
        <v>86.740000000000009</v>
      </c>
    </row>
    <row r="21" spans="1:7" s="6" customFormat="1" ht="23.25" customHeight="1">
      <c r="A21" s="2" t="str">
        <f>VLOOKUP(B21,[1]面试人员!$A$2:$H$56,2,FALSE)</f>
        <v>杨子江</v>
      </c>
      <c r="B21" s="7">
        <f>[1]面试成绩汇总表!C18</f>
        <v>22307503</v>
      </c>
      <c r="C21" s="2" t="str">
        <f>VLOOKUP(B21,[1]面试人员!$A$2:$H$56,7,FALSE)</f>
        <v>县人民医院</v>
      </c>
      <c r="D21" s="2" t="str">
        <f>VLOOKUP(B21,[1]面试人员!$A$2:$H$56,6,FALSE)</f>
        <v>护理1</v>
      </c>
      <c r="E21" s="2">
        <f>VLOOKUP(B21,[1]面试人员!$A$2:$H$56,3,FALSE)</f>
        <v>81</v>
      </c>
      <c r="F21" s="8">
        <f>[1]面试成绩汇总表!F18</f>
        <v>94.4</v>
      </c>
      <c r="G21" s="2">
        <f t="shared" si="0"/>
        <v>86.360000000000014</v>
      </c>
    </row>
    <row r="22" spans="1:7" s="6" customFormat="1" ht="23.25" customHeight="1">
      <c r="A22" s="2" t="str">
        <f>VLOOKUP(B22,[1]面试人员!$A$2:$H$56,2,FALSE)</f>
        <v>邹琴</v>
      </c>
      <c r="B22" s="7">
        <f>[1]面试成绩汇总表!C35</f>
        <v>22307312</v>
      </c>
      <c r="C22" s="2" t="str">
        <f>VLOOKUP(B22,[1]面试人员!$A$2:$H$56,7,FALSE)</f>
        <v>县人民医院</v>
      </c>
      <c r="D22" s="2" t="str">
        <f>VLOOKUP(B22,[1]面试人员!$A$2:$H$56,6,FALSE)</f>
        <v>护理1</v>
      </c>
      <c r="E22" s="2">
        <f>VLOOKUP(B22,[1]面试人员!$A$2:$H$56,3,FALSE)</f>
        <v>84.5</v>
      </c>
      <c r="F22" s="8">
        <f>[1]面试成绩汇总表!F35</f>
        <v>82.8</v>
      </c>
      <c r="G22" s="2">
        <f t="shared" si="0"/>
        <v>83.82</v>
      </c>
    </row>
    <row r="23" spans="1:7" s="6" customFormat="1" ht="23.25" customHeight="1">
      <c r="A23" s="2" t="str">
        <f>VLOOKUP(B23,[1]面试人员!$A$2:$H$56,2,FALSE)</f>
        <v>鲁旺</v>
      </c>
      <c r="B23" s="7">
        <f>[1]面试成绩汇总表!C6</f>
        <v>22307421</v>
      </c>
      <c r="C23" s="2" t="str">
        <f>VLOOKUP(B23,[1]面试人员!$A$2:$H$56,7,FALSE)</f>
        <v>县人民医院</v>
      </c>
      <c r="D23" s="2" t="str">
        <f>VLOOKUP(B23,[1]面试人员!$A$2:$H$56,6,FALSE)</f>
        <v>护理1</v>
      </c>
      <c r="E23" s="2">
        <f>VLOOKUP(B23,[1]面试人员!$A$2:$H$56,3,FALSE)</f>
        <v>82</v>
      </c>
      <c r="F23" s="8">
        <f>[1]面试成绩汇总表!F6</f>
        <v>85.2</v>
      </c>
      <c r="G23" s="2">
        <f t="shared" si="0"/>
        <v>83.28</v>
      </c>
    </row>
    <row r="24" spans="1:7" s="6" customFormat="1" ht="23.25" customHeight="1">
      <c r="A24" s="2" t="str">
        <f>VLOOKUP(B24,[1]面试人员!$A$2:$H$56,2,FALSE)</f>
        <v>李艳</v>
      </c>
      <c r="B24" s="7">
        <f>[1]面试成绩汇总表!C33</f>
        <v>22307106</v>
      </c>
      <c r="C24" s="2" t="str">
        <f>VLOOKUP(B24,[1]面试人员!$A$2:$H$56,7,FALSE)</f>
        <v>县人民医院</v>
      </c>
      <c r="D24" s="2" t="str">
        <f>VLOOKUP(B24,[1]面试人员!$A$2:$H$56,6,FALSE)</f>
        <v>护理1</v>
      </c>
      <c r="E24" s="2">
        <f>VLOOKUP(B24,[1]面试人员!$A$2:$H$56,3,FALSE)</f>
        <v>79</v>
      </c>
      <c r="F24" s="8">
        <f>[1]面试成绩汇总表!F33</f>
        <v>88.5</v>
      </c>
      <c r="G24" s="2">
        <f t="shared" si="0"/>
        <v>82.8</v>
      </c>
    </row>
    <row r="25" spans="1:7" s="6" customFormat="1" ht="23.25" customHeight="1">
      <c r="A25" s="2" t="str">
        <f>VLOOKUP(B25,[1]面试人员!$A$2:$H$56,2,FALSE)</f>
        <v>胡琪</v>
      </c>
      <c r="B25" s="7">
        <f>[1]面试成绩汇总表!C12</f>
        <v>22307517</v>
      </c>
      <c r="C25" s="2" t="str">
        <f>VLOOKUP(B25,[1]面试人员!$A$2:$H$56,7,FALSE)</f>
        <v>县人民医院</v>
      </c>
      <c r="D25" s="2" t="str">
        <f>VLOOKUP(B25,[1]面试人员!$A$2:$H$56,6,FALSE)</f>
        <v>护理1</v>
      </c>
      <c r="E25" s="2">
        <f>VLOOKUP(B25,[1]面试人员!$A$2:$H$56,3,FALSE)</f>
        <v>77</v>
      </c>
      <c r="F25" s="8">
        <f>[1]面试成绩汇总表!F12</f>
        <v>90.1</v>
      </c>
      <c r="G25" s="2">
        <f t="shared" si="0"/>
        <v>82.24</v>
      </c>
    </row>
    <row r="26" spans="1:7" s="6" customFormat="1" ht="23.25" customHeight="1">
      <c r="A26" s="2" t="str">
        <f>VLOOKUP(B26,[1]面试人员!$A$2:$H$56,2,FALSE)</f>
        <v>李梦姣</v>
      </c>
      <c r="B26" s="7">
        <f>[1]面试成绩汇总表!C19</f>
        <v>22307212</v>
      </c>
      <c r="C26" s="2" t="str">
        <f>VLOOKUP(B26,[1]面试人员!$A$2:$H$56,7,FALSE)</f>
        <v>县人民医院</v>
      </c>
      <c r="D26" s="2" t="str">
        <f>VLOOKUP(B26,[1]面试人员!$A$2:$H$56,6,FALSE)</f>
        <v>护理1</v>
      </c>
      <c r="E26" s="2">
        <f>VLOOKUP(B26,[1]面试人员!$A$2:$H$56,3,FALSE)</f>
        <v>80</v>
      </c>
      <c r="F26" s="8">
        <f>[1]面试成绩汇总表!F19</f>
        <v>81.5</v>
      </c>
      <c r="G26" s="2">
        <f t="shared" si="0"/>
        <v>80.599999999999994</v>
      </c>
    </row>
    <row r="27" spans="1:7" s="6" customFormat="1" ht="23.25" customHeight="1">
      <c r="A27" s="2" t="str">
        <f>VLOOKUP(B27,[1]面试人员!$A$2:$H$56,2,FALSE)</f>
        <v>刘美丽</v>
      </c>
      <c r="B27" s="7">
        <f>[1]面试成绩汇总表!C41</f>
        <v>22307302</v>
      </c>
      <c r="C27" s="2" t="str">
        <f>VLOOKUP(B27,[1]面试人员!$A$2:$H$56,7,FALSE)</f>
        <v>县人民医院</v>
      </c>
      <c r="D27" s="2" t="str">
        <f>VLOOKUP(B27,[1]面试人员!$A$2:$H$56,6,FALSE)</f>
        <v>护理1</v>
      </c>
      <c r="E27" s="2">
        <f>VLOOKUP(B27,[1]面试人员!$A$2:$H$56,3,FALSE)</f>
        <v>80</v>
      </c>
      <c r="F27" s="8">
        <f>[1]面试成绩汇总表!F41</f>
        <v>74.8</v>
      </c>
      <c r="G27" s="2">
        <f t="shared" si="0"/>
        <v>77.92</v>
      </c>
    </row>
    <row r="28" spans="1:7" s="6" customFormat="1" ht="23.25" customHeight="1">
      <c r="A28" s="2" t="str">
        <f>VLOOKUP(B28,[1]面试人员!$A$2:$H$56,2,FALSE)</f>
        <v>曾彩军</v>
      </c>
      <c r="B28" s="7">
        <f>[1]面试成绩汇总表!C36</f>
        <v>22307510</v>
      </c>
      <c r="C28" s="2" t="str">
        <f>VLOOKUP(B28,[1]面试人员!$A$2:$H$56,7,FALSE)</f>
        <v>县人民医院</v>
      </c>
      <c r="D28" s="2" t="str">
        <f>VLOOKUP(B28,[1]面试人员!$A$2:$H$56,6,FALSE)</f>
        <v>护理1</v>
      </c>
      <c r="E28" s="2">
        <f>VLOOKUP(B28,[1]面试人员!$A$2:$H$56,3,FALSE)</f>
        <v>77</v>
      </c>
      <c r="F28" s="8">
        <f>[1]面试成绩汇总表!F36</f>
        <v>78.599999999999994</v>
      </c>
      <c r="G28" s="2">
        <f t="shared" si="0"/>
        <v>77.639999999999986</v>
      </c>
    </row>
    <row r="29" spans="1:7" s="6" customFormat="1" ht="23.25" customHeight="1">
      <c r="A29" s="2" t="str">
        <f>VLOOKUP(B29,[1]面试人员!$A$2:$H$56,2,FALSE)</f>
        <v>田攀</v>
      </c>
      <c r="B29" s="7">
        <f>[1]面试成绩汇总表!C31</f>
        <v>22307920</v>
      </c>
      <c r="C29" s="2" t="str">
        <f>VLOOKUP(B29,[1]面试人员!$A$2:$H$56,7,FALSE)</f>
        <v>县人民医院</v>
      </c>
      <c r="D29" s="2" t="str">
        <f>VLOOKUP(B29,[1]面试人员!$A$2:$H$56,6,FALSE)</f>
        <v>护理2</v>
      </c>
      <c r="E29" s="2">
        <f>VLOOKUP(B29,[1]面试人员!$A$2:$H$56,3,FALSE)</f>
        <v>75</v>
      </c>
      <c r="F29" s="8">
        <f>[1]面试成绩汇总表!F31</f>
        <v>91.6</v>
      </c>
      <c r="G29" s="2">
        <f t="shared" si="0"/>
        <v>81.64</v>
      </c>
    </row>
    <row r="30" spans="1:7" s="6" customFormat="1" ht="23.25" customHeight="1">
      <c r="A30" s="2" t="str">
        <f>VLOOKUP(B30,[1]面试人员!$A$2:$H$56,2,FALSE)</f>
        <v>刘广睿</v>
      </c>
      <c r="B30" s="7">
        <f>[1]面试成绩汇总表!C23</f>
        <v>22307921</v>
      </c>
      <c r="C30" s="2" t="str">
        <f>VLOOKUP(B30,[1]面试人员!$A$2:$H$56,7,FALSE)</f>
        <v>县人民医院</v>
      </c>
      <c r="D30" s="2" t="str">
        <f>VLOOKUP(B30,[1]面试人员!$A$2:$H$56,6,FALSE)</f>
        <v>护理2</v>
      </c>
      <c r="E30" s="2">
        <f>VLOOKUP(B30,[1]面试人员!$A$2:$H$56,3,FALSE)</f>
        <v>71.5</v>
      </c>
      <c r="F30" s="8">
        <f>[1]面试成绩汇总表!F23</f>
        <v>87.8</v>
      </c>
      <c r="G30" s="2">
        <f t="shared" si="0"/>
        <v>78.02</v>
      </c>
    </row>
    <row r="31" spans="1:7" s="6" customFormat="1" ht="23.25" customHeight="1">
      <c r="A31" s="2" t="str">
        <f>VLOOKUP(B31,[1]面试人员!$A$2:$H$56,2,FALSE)</f>
        <v>邓红</v>
      </c>
      <c r="B31" s="7">
        <f>[1]面试成绩汇总表!C26</f>
        <v>22306618</v>
      </c>
      <c r="C31" s="2" t="str">
        <f>VLOOKUP(B31,[1]面试人员!$A$2:$H$56,7,FALSE)</f>
        <v>县乡镇卫生院</v>
      </c>
      <c r="D31" s="2" t="str">
        <f>VLOOKUP(B31,[1]面试人员!$A$2:$H$56,6,FALSE)</f>
        <v>护理</v>
      </c>
      <c r="E31" s="2">
        <f>VLOOKUP(B31,[1]面试人员!$A$2:$H$56,3,FALSE)</f>
        <v>73.5</v>
      </c>
      <c r="F31" s="8">
        <f>[1]面试成绩汇总表!F26</f>
        <v>93.6</v>
      </c>
      <c r="G31" s="2">
        <f t="shared" si="0"/>
        <v>81.539999999999992</v>
      </c>
    </row>
    <row r="32" spans="1:7" s="6" customFormat="1" ht="23.25" customHeight="1">
      <c r="A32" s="2" t="str">
        <f>VLOOKUP(B32,[1]面试人员!$A$2:$H$56,2,FALSE)</f>
        <v>王磊</v>
      </c>
      <c r="B32" s="7">
        <f>[1]面试成绩汇总表!C43</f>
        <v>22306819</v>
      </c>
      <c r="C32" s="2" t="str">
        <f>VLOOKUP(B32,[1]面试人员!$A$2:$H$56,7,FALSE)</f>
        <v>县乡镇卫生院</v>
      </c>
      <c r="D32" s="2" t="str">
        <f>VLOOKUP(B32,[1]面试人员!$A$2:$H$56,6,FALSE)</f>
        <v>护理</v>
      </c>
      <c r="E32" s="2">
        <f>VLOOKUP(B32,[1]面试人员!$A$2:$H$56,3,FALSE)</f>
        <v>73.5</v>
      </c>
      <c r="F32" s="8">
        <f>[1]面试成绩汇总表!F43</f>
        <v>91.6</v>
      </c>
      <c r="G32" s="2">
        <f t="shared" si="0"/>
        <v>80.740000000000009</v>
      </c>
    </row>
    <row r="33" spans="1:7" s="6" customFormat="1" ht="23.25" customHeight="1">
      <c r="A33" s="2" t="str">
        <f>VLOOKUP(B33,[1]面试人员!$A$2:$H$56,2,FALSE)</f>
        <v>严婷</v>
      </c>
      <c r="B33" s="7">
        <f>[1]面试成绩汇总表!C21</f>
        <v>22306811</v>
      </c>
      <c r="C33" s="2" t="str">
        <f>VLOOKUP(B33,[1]面试人员!$A$2:$H$56,7,FALSE)</f>
        <v>县乡镇卫生院</v>
      </c>
      <c r="D33" s="2" t="str">
        <f>VLOOKUP(B33,[1]面试人员!$A$2:$H$56,6,FALSE)</f>
        <v>护理</v>
      </c>
      <c r="E33" s="2">
        <f>VLOOKUP(B33,[1]面试人员!$A$2:$H$56,3,FALSE)</f>
        <v>71</v>
      </c>
      <c r="F33" s="8">
        <f>[1]面试成绩汇总表!F21</f>
        <v>92</v>
      </c>
      <c r="G33" s="2">
        <f t="shared" si="0"/>
        <v>79.400000000000006</v>
      </c>
    </row>
    <row r="34" spans="1:7" s="6" customFormat="1" ht="23.25" customHeight="1">
      <c r="A34" s="2" t="str">
        <f>VLOOKUP(B34,[1]面试人员!$A$2:$H$56,2,FALSE)</f>
        <v>彭金萍</v>
      </c>
      <c r="B34" s="7">
        <f>[1]面试成绩汇总表!C10</f>
        <v>22306704</v>
      </c>
      <c r="C34" s="2" t="str">
        <f>VLOOKUP(B34,[1]面试人员!$A$2:$H$56,7,FALSE)</f>
        <v>县乡镇卫生院</v>
      </c>
      <c r="D34" s="2" t="str">
        <f>VLOOKUP(B34,[1]面试人员!$A$2:$H$56,6,FALSE)</f>
        <v>护理</v>
      </c>
      <c r="E34" s="2">
        <f>VLOOKUP(B34,[1]面试人员!$A$2:$H$56,3,FALSE)</f>
        <v>71</v>
      </c>
      <c r="F34" s="8">
        <f>[1]面试成绩汇总表!F10</f>
        <v>91.3</v>
      </c>
      <c r="G34" s="2">
        <f t="shared" si="0"/>
        <v>79.12</v>
      </c>
    </row>
    <row r="35" spans="1:7" s="6" customFormat="1" ht="23.25" customHeight="1">
      <c r="A35" s="2" t="str">
        <f>VLOOKUP(B35,[1]面试人员!$A$2:$H$56,2,FALSE)</f>
        <v>罗璐</v>
      </c>
      <c r="B35" s="7">
        <f>[1]面试成绩汇总表!C8</f>
        <v>22306706</v>
      </c>
      <c r="C35" s="2" t="str">
        <f>VLOOKUP(B35,[1]面试人员!$A$2:$H$56,7,FALSE)</f>
        <v>县乡镇卫生院</v>
      </c>
      <c r="D35" s="2" t="str">
        <f>VLOOKUP(B35,[1]面试人员!$A$2:$H$56,6,FALSE)</f>
        <v>护理</v>
      </c>
      <c r="E35" s="2">
        <f>VLOOKUP(B35,[1]面试人员!$A$2:$H$56,3,FALSE)</f>
        <v>73.5</v>
      </c>
      <c r="F35" s="8">
        <f>[1]面试成绩汇总表!F8</f>
        <v>87.4</v>
      </c>
      <c r="G35" s="2">
        <f t="shared" si="0"/>
        <v>79.06</v>
      </c>
    </row>
    <row r="36" spans="1:7" s="6" customFormat="1" ht="23.25" customHeight="1">
      <c r="A36" s="2" t="str">
        <f>VLOOKUP(B36,[1]面试人员!$A$2:$H$56,2,FALSE)</f>
        <v>刘晶晶</v>
      </c>
      <c r="B36" s="7">
        <f>[1]面试成绩汇总表!C27</f>
        <v>22306727</v>
      </c>
      <c r="C36" s="2" t="str">
        <f>VLOOKUP(B36,[1]面试人员!$A$2:$H$56,7,FALSE)</f>
        <v>县乡镇卫生院</v>
      </c>
      <c r="D36" s="2" t="str">
        <f>VLOOKUP(B36,[1]面试人员!$A$2:$H$56,6,FALSE)</f>
        <v>护理</v>
      </c>
      <c r="E36" s="2">
        <f>VLOOKUP(B36,[1]面试人员!$A$2:$H$56,3,FALSE)</f>
        <v>74</v>
      </c>
      <c r="F36" s="8">
        <f>[1]面试成绩汇总表!F27</f>
        <v>86.4</v>
      </c>
      <c r="G36" s="2">
        <f t="shared" si="0"/>
        <v>78.960000000000008</v>
      </c>
    </row>
    <row r="37" spans="1:7" s="6" customFormat="1" ht="23.25" customHeight="1">
      <c r="A37" s="2" t="str">
        <f>VLOOKUP(B37,[1]面试人员!$A$2:$H$56,2,FALSE)</f>
        <v>刘金宇</v>
      </c>
      <c r="B37" s="7">
        <f>[1]面试成绩汇总表!C42</f>
        <v>22306715</v>
      </c>
      <c r="C37" s="2" t="str">
        <f>VLOOKUP(B37,[1]面试人员!$A$2:$H$56,7,FALSE)</f>
        <v>县乡镇卫生院</v>
      </c>
      <c r="D37" s="2" t="str">
        <f>VLOOKUP(B37,[1]面试人员!$A$2:$H$56,6,FALSE)</f>
        <v>护理</v>
      </c>
      <c r="E37" s="2">
        <f>VLOOKUP(B37,[1]面试人员!$A$2:$H$56,3,FALSE)</f>
        <v>71.5</v>
      </c>
      <c r="F37" s="8">
        <f>[1]面试成绩汇总表!F42</f>
        <v>86.2</v>
      </c>
      <c r="G37" s="2">
        <f t="shared" si="0"/>
        <v>77.38</v>
      </c>
    </row>
    <row r="38" spans="1:7" s="6" customFormat="1" ht="23.25" customHeight="1">
      <c r="A38" s="2" t="str">
        <f>VLOOKUP(B38,[1]面试人员!$A$2:$H$56,2,FALSE)</f>
        <v>佘晨</v>
      </c>
      <c r="B38" s="7">
        <f>[1]面试成绩汇总表!C20</f>
        <v>22306628</v>
      </c>
      <c r="C38" s="2" t="str">
        <f>VLOOKUP(B38,[1]面试人员!$A$2:$H$56,7,FALSE)</f>
        <v>县乡镇卫生院</v>
      </c>
      <c r="D38" s="2" t="str">
        <f>VLOOKUP(B38,[1]面试人员!$A$2:$H$56,6,FALSE)</f>
        <v>护理</v>
      </c>
      <c r="E38" s="2">
        <f>VLOOKUP(B38,[1]面试人员!$A$2:$H$56,3,FALSE)</f>
        <v>70.5</v>
      </c>
      <c r="F38" s="8">
        <f>[1]面试成绩汇总表!F20</f>
        <v>86.6</v>
      </c>
      <c r="G38" s="2">
        <f t="shared" si="0"/>
        <v>76.94</v>
      </c>
    </row>
    <row r="39" spans="1:7" s="6" customFormat="1" ht="23.25" customHeight="1">
      <c r="A39" s="2" t="str">
        <f>VLOOKUP(B39,[1]面试人员!$A$2:$H$56,2,FALSE)</f>
        <v>谭金虹</v>
      </c>
      <c r="B39" s="7">
        <f>[1]面试成绩汇总表!C45</f>
        <v>22306805</v>
      </c>
      <c r="C39" s="2" t="str">
        <f>VLOOKUP(B39,[1]面试人员!$A$2:$H$56,7,FALSE)</f>
        <v>县乡镇卫生院</v>
      </c>
      <c r="D39" s="2" t="str">
        <f>VLOOKUP(B39,[1]面试人员!$A$2:$H$56,6,FALSE)</f>
        <v>护理</v>
      </c>
      <c r="E39" s="2">
        <f>VLOOKUP(B39,[1]面试人员!$A$2:$H$56,3,FALSE)</f>
        <v>75</v>
      </c>
      <c r="F39" s="8">
        <f>[1]面试成绩汇总表!F45</f>
        <v>78.400000000000006</v>
      </c>
      <c r="G39" s="2">
        <f t="shared" si="0"/>
        <v>76.36</v>
      </c>
    </row>
    <row r="40" spans="1:7" s="6" customFormat="1" ht="23.25" customHeight="1">
      <c r="A40" s="2" t="str">
        <f>VLOOKUP(B40,[1]面试人员!$A$2:$H$56,2,FALSE)</f>
        <v>陈悦翥</v>
      </c>
      <c r="B40" s="7">
        <f>[1]面试成绩汇总表!C29</f>
        <v>22306711</v>
      </c>
      <c r="C40" s="2" t="str">
        <f>VLOOKUP(B40,[1]面试人员!$A$2:$H$56,7,FALSE)</f>
        <v>县乡镇卫生院</v>
      </c>
      <c r="D40" s="2" t="str">
        <f>VLOOKUP(B40,[1]面试人员!$A$2:$H$56,6,FALSE)</f>
        <v>护理</v>
      </c>
      <c r="E40" s="2">
        <f>VLOOKUP(B40,[1]面试人员!$A$2:$H$56,3,FALSE)</f>
        <v>78.5</v>
      </c>
      <c r="F40" s="8">
        <f>[1]面试成绩汇总表!F29</f>
        <v>73</v>
      </c>
      <c r="G40" s="2">
        <f t="shared" si="0"/>
        <v>76.300000000000011</v>
      </c>
    </row>
    <row r="41" spans="1:7" s="6" customFormat="1" ht="23.25" customHeight="1">
      <c r="A41" s="2" t="str">
        <f>VLOOKUP(B41,[1]面试人员!$A$2:$H$56,2,FALSE)</f>
        <v>张婷婷</v>
      </c>
      <c r="B41" s="7">
        <f>[1]面试成绩汇总表!C30</f>
        <v>22306825</v>
      </c>
      <c r="C41" s="2" t="str">
        <f>VLOOKUP(B41,[1]面试人员!$A$2:$H$56,7,FALSE)</f>
        <v>县乡镇卫生院</v>
      </c>
      <c r="D41" s="2" t="str">
        <f>VLOOKUP(B41,[1]面试人员!$A$2:$H$56,6,FALSE)</f>
        <v>护理</v>
      </c>
      <c r="E41" s="2">
        <f>VLOOKUP(B41,[1]面试人员!$A$2:$H$56,3,FALSE)</f>
        <v>73.5</v>
      </c>
      <c r="F41" s="8">
        <f>[1]面试成绩汇总表!F30</f>
        <v>80.400000000000006</v>
      </c>
      <c r="G41" s="2">
        <f t="shared" si="0"/>
        <v>76.260000000000005</v>
      </c>
    </row>
    <row r="42" spans="1:7" s="6" customFormat="1" ht="23.25" customHeight="1">
      <c r="A42" s="2" t="str">
        <f>VLOOKUP(B42,[1]面试人员!$A$2:$H$56,2,FALSE)</f>
        <v>陈晖彪</v>
      </c>
      <c r="B42" s="7">
        <f>[1]面试成绩汇总表!C17</f>
        <v>22306817</v>
      </c>
      <c r="C42" s="2" t="str">
        <f>VLOOKUP(B42,[1]面试人员!$A$2:$H$56,7,FALSE)</f>
        <v>县乡镇卫生院</v>
      </c>
      <c r="D42" s="2" t="str">
        <f>VLOOKUP(B42,[1]面试人员!$A$2:$H$56,6,FALSE)</f>
        <v>护理</v>
      </c>
      <c r="E42" s="2">
        <f>VLOOKUP(B42,[1]面试人员!$A$2:$H$56,3,FALSE)</f>
        <v>72.5</v>
      </c>
      <c r="F42" s="8">
        <f>[1]面试成绩汇总表!F17</f>
        <v>75.8</v>
      </c>
      <c r="G42" s="2">
        <f t="shared" si="0"/>
        <v>73.819999999999993</v>
      </c>
    </row>
    <row r="43" spans="1:7" s="6" customFormat="1" ht="23.25" customHeight="1">
      <c r="A43" s="2" t="str">
        <f>VLOOKUP(B43,[1]面试人员!$A$2:$H$56,2,FALSE)</f>
        <v>温彬廷</v>
      </c>
      <c r="B43" s="7">
        <f>[1]面试成绩汇总表!C15</f>
        <v>22307628</v>
      </c>
      <c r="C43" s="2" t="str">
        <f>VLOOKUP(B43,[1]面试人员!$A$2:$H$56,7,FALSE)</f>
        <v>县血防院</v>
      </c>
      <c r="D43" s="2" t="str">
        <f>VLOOKUP(B43,[1]面试人员!$A$2:$H$56,6,FALSE)</f>
        <v>护理</v>
      </c>
      <c r="E43" s="2">
        <f>VLOOKUP(B43,[1]面试人员!$A$2:$H$56,3,FALSE)</f>
        <v>79.5</v>
      </c>
      <c r="F43" s="8">
        <f>[1]面试成绩汇总表!F15</f>
        <v>93.2</v>
      </c>
      <c r="G43" s="2">
        <f t="shared" si="0"/>
        <v>84.97999999999999</v>
      </c>
    </row>
    <row r="44" spans="1:7" s="6" customFormat="1" ht="23.25" customHeight="1">
      <c r="A44" s="2" t="str">
        <f>VLOOKUP(B44,[1]面试人员!$A$2:$H$56,2,FALSE)</f>
        <v>汪佩</v>
      </c>
      <c r="B44" s="7">
        <f>[1]面试成绩汇总表!C16</f>
        <v>22307621</v>
      </c>
      <c r="C44" s="2" t="str">
        <f>VLOOKUP(B44,[1]面试人员!$A$2:$H$56,7,FALSE)</f>
        <v>县血防院</v>
      </c>
      <c r="D44" s="2" t="str">
        <f>VLOOKUP(B44,[1]面试人员!$A$2:$H$56,6,FALSE)</f>
        <v>护理</v>
      </c>
      <c r="E44" s="2">
        <f>VLOOKUP(B44,[1]面试人员!$A$2:$H$56,3,FALSE)</f>
        <v>78</v>
      </c>
      <c r="F44" s="8">
        <f>[1]面试成绩汇总表!F16</f>
        <v>88.9</v>
      </c>
      <c r="G44" s="2">
        <f t="shared" si="0"/>
        <v>82.36</v>
      </c>
    </row>
    <row r="45" spans="1:7" s="6" customFormat="1" ht="23.25" customHeight="1">
      <c r="A45" s="2" t="str">
        <f>VLOOKUP(B45,[1]面试人员!$A$2:$H$56,2,FALSE)</f>
        <v>罗家威</v>
      </c>
      <c r="B45" s="7">
        <f>[1]面试成绩汇总表!C28</f>
        <v>22307624</v>
      </c>
      <c r="C45" s="2" t="str">
        <f>VLOOKUP(B45,[1]面试人员!$A$2:$H$56,7,FALSE)</f>
        <v>县血防院</v>
      </c>
      <c r="D45" s="2" t="str">
        <f>VLOOKUP(B45,[1]面试人员!$A$2:$H$56,6,FALSE)</f>
        <v>护理</v>
      </c>
      <c r="E45" s="2">
        <f>VLOOKUP(B45,[1]面试人员!$A$2:$H$56,3,FALSE)</f>
        <v>71.5</v>
      </c>
      <c r="F45" s="8">
        <f>[1]面试成绩汇总表!F28</f>
        <v>92</v>
      </c>
      <c r="G45" s="2">
        <f t="shared" si="0"/>
        <v>79.7</v>
      </c>
    </row>
    <row r="46" spans="1:7" s="6" customFormat="1" ht="23.25" customHeight="1">
      <c r="A46" s="2" t="str">
        <f>VLOOKUP(B46,[1]面试人员!$A$2:$H$56,2,FALSE)</f>
        <v>杨梦婷</v>
      </c>
      <c r="B46" s="7">
        <f>[1]面试成绩汇总表!C11</f>
        <v>22307610</v>
      </c>
      <c r="C46" s="2" t="str">
        <f>VLOOKUP(B46,[1]面试人员!$A$2:$H$56,7,FALSE)</f>
        <v>县血防院</v>
      </c>
      <c r="D46" s="2" t="str">
        <f>VLOOKUP(B46,[1]面试人员!$A$2:$H$56,6,FALSE)</f>
        <v>护理</v>
      </c>
      <c r="E46" s="2">
        <f>VLOOKUP(B46,[1]面试人员!$A$2:$H$56,3,FALSE)</f>
        <v>71.5</v>
      </c>
      <c r="F46" s="8">
        <f>[1]面试成绩汇总表!F11</f>
        <v>83.6</v>
      </c>
      <c r="G46" s="2">
        <f t="shared" si="0"/>
        <v>76.34</v>
      </c>
    </row>
  </sheetData>
  <mergeCells count="1">
    <mergeCell ref="A1:G1"/>
  </mergeCells>
  <phoneticPr fontId="1" type="noConversion"/>
  <pageMargins left="0.74803149606299213" right="0.55118110236220474" top="0.98425196850393704" bottom="0.59055118110236227" header="0.51181102362204722" footer="0.51181102362204722"/>
  <pageSetup paperSize="9" orientation="landscape" useFirstPageNumber="1" errors="NA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综合成绩A组 (公示)</vt:lpstr>
      <vt:lpstr>综合成绩B组(公示)</vt:lpstr>
      <vt:lpstr>Sheet1</vt:lpstr>
      <vt:lpstr>Sheet2</vt:lpstr>
      <vt:lpstr>Sheet3</vt:lpstr>
      <vt:lpstr>'综合成绩A组 (公示)'!Print_Titles</vt:lpstr>
      <vt:lpstr>'综合成绩B组(公示)'!Print_Titles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2022-08-10T07:42:01Z</dcterms:modified>
</cp:coreProperties>
</file>