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3806_62c23d52f297f" sheetId="1" r:id="rId1"/>
  </sheets>
  <definedNames/>
  <calcPr fullCalcOnLoad="1"/>
</workbook>
</file>

<file path=xl/sharedStrings.xml><?xml version="1.0" encoding="utf-8"?>
<sst xmlns="http://schemas.openxmlformats.org/spreadsheetml/2006/main" count="29" uniqueCount="11">
  <si>
    <t>海南省民族研究所2022年公开招聘工作人员资格初审合格人员名单</t>
  </si>
  <si>
    <t>序号</t>
  </si>
  <si>
    <t>报考号</t>
  </si>
  <si>
    <t>报考岗位</t>
  </si>
  <si>
    <t>姓名</t>
  </si>
  <si>
    <t>性别</t>
  </si>
  <si>
    <t>出生年月</t>
  </si>
  <si>
    <t>备注</t>
  </si>
  <si>
    <t>0101_社会经济发展研究室专业技术人员</t>
  </si>
  <si>
    <t>0102_行政办公室副主任</t>
  </si>
  <si>
    <t>0103_民族织锦研究室副主任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</si>
</sst>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:G1"/>
    </sheetView>
  </sheetViews>
  <sheetFormatPr defaultColWidth="9.00390625" defaultRowHeight="15"/>
  <cols>
    <col min="2" max="2" width="26.00390625" style="0" customWidth="1"/>
    <col min="3" max="3" width="37.28125" style="0" customWidth="1"/>
    <col min="4" max="4" width="7.00390625" style="0" customWidth="1"/>
    <col min="5" max="5" width="5.140625" style="0" customWidth="1"/>
    <col min="6" max="6" width="11.421875" style="0" customWidth="1"/>
    <col min="7" max="7" width="20.57421875" style="2" customWidth="1"/>
  </cols>
  <sheetData>
    <row r="1" spans="1:7" ht="45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s="1" customFormat="1" ht="34.5" customHeight="1">
      <c r="A3" s="7">
        <v>1</v>
      </c>
      <c r="B3" s="7" t="str">
        <f>"38062022061010225994795"</f>
        <v>38062022061010225994795</v>
      </c>
      <c r="C3" s="7" t="s">
        <v>8</v>
      </c>
      <c r="D3" s="7" t="str">
        <f>"肖金海"</f>
        <v>肖金海</v>
      </c>
      <c r="E3" s="7" t="str">
        <f>"男"</f>
        <v>男</v>
      </c>
      <c r="F3" s="7" t="str">
        <f>"1993-05-26"</f>
        <v>1993-05-26</v>
      </c>
      <c r="G3" s="8"/>
    </row>
    <row r="4" spans="1:7" s="1" customFormat="1" ht="34.5" customHeight="1">
      <c r="A4" s="7">
        <v>2</v>
      </c>
      <c r="B4" s="7" t="str">
        <f>"38062022061120191294811"</f>
        <v>38062022061120191294811</v>
      </c>
      <c r="C4" s="7" t="s">
        <v>8</v>
      </c>
      <c r="D4" s="7" t="str">
        <f>"徐爽"</f>
        <v>徐爽</v>
      </c>
      <c r="E4" s="7" t="str">
        <f>"女"</f>
        <v>女</v>
      </c>
      <c r="F4" s="7" t="str">
        <f>"1992-07-25"</f>
        <v>1992-07-25</v>
      </c>
      <c r="G4" s="8"/>
    </row>
    <row r="5" spans="1:7" s="1" customFormat="1" ht="34.5" customHeight="1">
      <c r="A5" s="7">
        <v>3</v>
      </c>
      <c r="B5" s="7" t="str">
        <f>"38062022061216554694814"</f>
        <v>38062022061216554694814</v>
      </c>
      <c r="C5" s="7" t="s">
        <v>8</v>
      </c>
      <c r="D5" s="7" t="str">
        <f>"卢思旭"</f>
        <v>卢思旭</v>
      </c>
      <c r="E5" s="7" t="str">
        <f>"男"</f>
        <v>男</v>
      </c>
      <c r="F5" s="7" t="str">
        <f>"1996-03-12"</f>
        <v>1996-03-12</v>
      </c>
      <c r="G5" s="8"/>
    </row>
    <row r="6" spans="1:7" s="1" customFormat="1" ht="34.5" customHeight="1">
      <c r="A6" s="7">
        <v>4</v>
      </c>
      <c r="B6" s="7" t="str">
        <f>"38062022061310565994821"</f>
        <v>38062022061310565994821</v>
      </c>
      <c r="C6" s="7" t="s">
        <v>8</v>
      </c>
      <c r="D6" s="7" t="str">
        <f>"武宝丽"</f>
        <v>武宝丽</v>
      </c>
      <c r="E6" s="7" t="str">
        <f>"女"</f>
        <v>女</v>
      </c>
      <c r="F6" s="7" t="str">
        <f>"1995-08-12"</f>
        <v>1995-08-12</v>
      </c>
      <c r="G6" s="8"/>
    </row>
    <row r="7" spans="1:7" s="1" customFormat="1" ht="34.5" customHeight="1">
      <c r="A7" s="7">
        <v>5</v>
      </c>
      <c r="B7" s="7" t="str">
        <f>"38062022061409035494829"</f>
        <v>38062022061409035494829</v>
      </c>
      <c r="C7" s="7" t="s">
        <v>8</v>
      </c>
      <c r="D7" s="7" t="str">
        <f>"周文珊"</f>
        <v>周文珊</v>
      </c>
      <c r="E7" s="7" t="str">
        <f>"女"</f>
        <v>女</v>
      </c>
      <c r="F7" s="7" t="str">
        <f>"1996-10-06"</f>
        <v>1996-10-06</v>
      </c>
      <c r="G7" s="8"/>
    </row>
    <row r="8" spans="1:7" s="1" customFormat="1" ht="34.5" customHeight="1">
      <c r="A8" s="7">
        <v>6</v>
      </c>
      <c r="B8" s="7" t="str">
        <f>"38062022061409450494830"</f>
        <v>38062022061409450494830</v>
      </c>
      <c r="C8" s="7" t="s">
        <v>8</v>
      </c>
      <c r="D8" s="7" t="str">
        <f>"杨威宇"</f>
        <v>杨威宇</v>
      </c>
      <c r="E8" s="7" t="str">
        <f>"男"</f>
        <v>男</v>
      </c>
      <c r="F8" s="7" t="str">
        <f>"1992-03-13"</f>
        <v>1992-03-13</v>
      </c>
      <c r="G8" s="8"/>
    </row>
    <row r="9" spans="1:7" s="1" customFormat="1" ht="34.5" customHeight="1">
      <c r="A9" s="7">
        <v>7</v>
      </c>
      <c r="B9" s="7" t="str">
        <f>"38062022061710235594846"</f>
        <v>38062022061710235594846</v>
      </c>
      <c r="C9" s="7" t="s">
        <v>8</v>
      </c>
      <c r="D9" s="7" t="str">
        <f>"董国皇"</f>
        <v>董国皇</v>
      </c>
      <c r="E9" s="7" t="str">
        <f>"男"</f>
        <v>男</v>
      </c>
      <c r="F9" s="7" t="str">
        <f>"1987-06-11"</f>
        <v>1987-06-11</v>
      </c>
      <c r="G9" s="8"/>
    </row>
    <row r="10" spans="1:7" s="1" customFormat="1" ht="34.5" customHeight="1">
      <c r="A10" s="7">
        <v>8</v>
      </c>
      <c r="B10" s="7" t="str">
        <f>"38062022062017492295053"</f>
        <v>38062022062017492295053</v>
      </c>
      <c r="C10" s="7" t="s">
        <v>8</v>
      </c>
      <c r="D10" s="7" t="str">
        <f>"苏晏尼"</f>
        <v>苏晏尼</v>
      </c>
      <c r="E10" s="7" t="str">
        <f>"女"</f>
        <v>女</v>
      </c>
      <c r="F10" s="7" t="str">
        <f>"1997-01-16"</f>
        <v>1997-01-16</v>
      </c>
      <c r="G10" s="8"/>
    </row>
    <row r="11" spans="1:7" s="1" customFormat="1" ht="34.5" customHeight="1">
      <c r="A11" s="7">
        <v>9</v>
      </c>
      <c r="B11" s="7" t="str">
        <f>"38062022062322345595470"</f>
        <v>38062022062322345595470</v>
      </c>
      <c r="C11" s="7" t="s">
        <v>8</v>
      </c>
      <c r="D11" s="7" t="str">
        <f>"刘波"</f>
        <v>刘波</v>
      </c>
      <c r="E11" s="7" t="str">
        <f>"男"</f>
        <v>男</v>
      </c>
      <c r="F11" s="7" t="str">
        <f>"1995-11-24"</f>
        <v>1995-11-24</v>
      </c>
      <c r="G11" s="8"/>
    </row>
    <row r="12" spans="1:7" s="1" customFormat="1" ht="34.5" customHeight="1">
      <c r="A12" s="7">
        <v>10</v>
      </c>
      <c r="B12" s="7" t="str">
        <f>"38062022062412001995485"</f>
        <v>38062022062412001995485</v>
      </c>
      <c r="C12" s="7" t="s">
        <v>8</v>
      </c>
      <c r="D12" s="7" t="str">
        <f>"李龙"</f>
        <v>李龙</v>
      </c>
      <c r="E12" s="7" t="str">
        <f>"男"</f>
        <v>男</v>
      </c>
      <c r="F12" s="7" t="str">
        <f>"1988-01-30"</f>
        <v>1988-01-30</v>
      </c>
      <c r="G12" s="8"/>
    </row>
    <row r="13" spans="1:7" s="1" customFormat="1" ht="34.5" customHeight="1">
      <c r="A13" s="7">
        <v>11</v>
      </c>
      <c r="B13" s="7" t="str">
        <f>"38062022062514553595538"</f>
        <v>38062022062514553595538</v>
      </c>
      <c r="C13" s="7" t="s">
        <v>8</v>
      </c>
      <c r="D13" s="7" t="str">
        <f>"杨琴"</f>
        <v>杨琴</v>
      </c>
      <c r="E13" s="7" t="str">
        <f>"女"</f>
        <v>女</v>
      </c>
      <c r="F13" s="7" t="str">
        <f>"1996-12-04"</f>
        <v>1996-12-04</v>
      </c>
      <c r="G13" s="8"/>
    </row>
    <row r="14" spans="1:7" s="1" customFormat="1" ht="34.5" customHeight="1">
      <c r="A14" s="7">
        <v>12</v>
      </c>
      <c r="B14" s="7" t="str">
        <f>"38062022063010441595884"</f>
        <v>38062022063010441595884</v>
      </c>
      <c r="C14" s="7" t="s">
        <v>8</v>
      </c>
      <c r="D14" s="7" t="str">
        <f>"范伯弢"</f>
        <v>范伯弢</v>
      </c>
      <c r="E14" s="7" t="str">
        <f>"男"</f>
        <v>男</v>
      </c>
      <c r="F14" s="7" t="str">
        <f>"1997-06-03"</f>
        <v>1997-06-03</v>
      </c>
      <c r="G14" s="8"/>
    </row>
    <row r="15" spans="1:7" s="1" customFormat="1" ht="34.5" customHeight="1">
      <c r="A15" s="7">
        <v>13</v>
      </c>
      <c r="B15" s="7" t="str">
        <f>"38062022061010250694796"</f>
        <v>38062022061010250694796</v>
      </c>
      <c r="C15" s="7" t="s">
        <v>9</v>
      </c>
      <c r="D15" s="7" t="str">
        <f>"陈思"</f>
        <v>陈思</v>
      </c>
      <c r="E15" s="7" t="str">
        <f>"女"</f>
        <v>女</v>
      </c>
      <c r="F15" s="7" t="str">
        <f>"1993-06-25"</f>
        <v>1993-06-25</v>
      </c>
      <c r="G15" s="8"/>
    </row>
    <row r="16" spans="1:7" s="1" customFormat="1" ht="34.5" customHeight="1">
      <c r="A16" s="7">
        <v>14</v>
      </c>
      <c r="B16" s="7" t="str">
        <f>"38062022061017245194805"</f>
        <v>38062022061017245194805</v>
      </c>
      <c r="C16" s="7" t="s">
        <v>9</v>
      </c>
      <c r="D16" s="7" t="str">
        <f>"曾馨雨"</f>
        <v>曾馨雨</v>
      </c>
      <c r="E16" s="7" t="str">
        <f>"男"</f>
        <v>男</v>
      </c>
      <c r="F16" s="7" t="str">
        <f>"1997-11-15"</f>
        <v>1997-11-15</v>
      </c>
      <c r="G16" s="8"/>
    </row>
    <row r="17" spans="1:7" s="1" customFormat="1" ht="34.5" customHeight="1">
      <c r="A17" s="7">
        <v>15</v>
      </c>
      <c r="B17" s="7" t="str">
        <f>"38062022062816165395869"</f>
        <v>38062022062816165395869</v>
      </c>
      <c r="C17" s="7" t="s">
        <v>9</v>
      </c>
      <c r="D17" s="7" t="str">
        <f>"邢天月"</f>
        <v>邢天月</v>
      </c>
      <c r="E17" s="7" t="str">
        <f aca="true" t="shared" si="0" ref="E17:E23">"女"</f>
        <v>女</v>
      </c>
      <c r="F17" s="7" t="str">
        <f>"1997-05-18"</f>
        <v>1997-05-18</v>
      </c>
      <c r="G17" s="8"/>
    </row>
    <row r="18" spans="1:7" s="1" customFormat="1" ht="34.5" customHeight="1">
      <c r="A18" s="7">
        <v>16</v>
      </c>
      <c r="B18" s="7" t="str">
        <f>"38062022061012292794799"</f>
        <v>38062022061012292794799</v>
      </c>
      <c r="C18" s="7" t="s">
        <v>10</v>
      </c>
      <c r="D18" s="7" t="str">
        <f>"陈晓燕"</f>
        <v>陈晓燕</v>
      </c>
      <c r="E18" s="7" t="str">
        <f t="shared" si="0"/>
        <v>女</v>
      </c>
      <c r="F18" s="7" t="str">
        <f>"1997-01-27"</f>
        <v>1997-01-27</v>
      </c>
      <c r="G18" s="8"/>
    </row>
    <row r="19" spans="1:7" s="1" customFormat="1" ht="34.5" customHeight="1">
      <c r="A19" s="7">
        <v>17</v>
      </c>
      <c r="B19" s="7" t="str">
        <f>"38062022061012574894800"</f>
        <v>38062022061012574894800</v>
      </c>
      <c r="C19" s="7" t="s">
        <v>10</v>
      </c>
      <c r="D19" s="7" t="str">
        <f>"叶素洁"</f>
        <v>叶素洁</v>
      </c>
      <c r="E19" s="7" t="str">
        <f t="shared" si="0"/>
        <v>女</v>
      </c>
      <c r="F19" s="7" t="str">
        <f>"1995-10-08"</f>
        <v>1995-10-08</v>
      </c>
      <c r="G19" s="8"/>
    </row>
    <row r="20" spans="1:7" s="1" customFormat="1" ht="34.5" customHeight="1">
      <c r="A20" s="7">
        <v>18</v>
      </c>
      <c r="B20" s="7" t="str">
        <f>"38062022061019223294806"</f>
        <v>38062022061019223294806</v>
      </c>
      <c r="C20" s="7" t="s">
        <v>10</v>
      </c>
      <c r="D20" s="7" t="str">
        <f>"黄美燕"</f>
        <v>黄美燕</v>
      </c>
      <c r="E20" s="7" t="str">
        <f t="shared" si="0"/>
        <v>女</v>
      </c>
      <c r="F20" s="7" t="str">
        <f>"1996-08-30"</f>
        <v>1996-08-30</v>
      </c>
      <c r="G20" s="8"/>
    </row>
    <row r="21" spans="1:7" s="1" customFormat="1" ht="34.5" customHeight="1">
      <c r="A21" s="7">
        <v>19</v>
      </c>
      <c r="B21" s="7" t="str">
        <f>"38062022061022265894809"</f>
        <v>38062022061022265894809</v>
      </c>
      <c r="C21" s="7" t="s">
        <v>10</v>
      </c>
      <c r="D21" s="7" t="str">
        <f>"李婷婷"</f>
        <v>李婷婷</v>
      </c>
      <c r="E21" s="7" t="str">
        <f t="shared" si="0"/>
        <v>女</v>
      </c>
      <c r="F21" s="7" t="str">
        <f>"1989-08-20"</f>
        <v>1989-08-20</v>
      </c>
      <c r="G21" s="8"/>
    </row>
    <row r="22" spans="1:7" s="1" customFormat="1" ht="34.5" customHeight="1">
      <c r="A22" s="7">
        <v>20</v>
      </c>
      <c r="B22" s="7" t="str">
        <f>"38062022061123105094812"</f>
        <v>38062022061123105094812</v>
      </c>
      <c r="C22" s="7" t="s">
        <v>10</v>
      </c>
      <c r="D22" s="7" t="str">
        <f>"王菊英"</f>
        <v>王菊英</v>
      </c>
      <c r="E22" s="7" t="str">
        <f t="shared" si="0"/>
        <v>女</v>
      </c>
      <c r="F22" s="7" t="str">
        <f>"1987-03-08"</f>
        <v>1987-03-08</v>
      </c>
      <c r="G22" s="8"/>
    </row>
    <row r="23" spans="1:7" s="1" customFormat="1" ht="34.5" customHeight="1">
      <c r="A23" s="7">
        <v>21</v>
      </c>
      <c r="B23" s="7" t="str">
        <f>"38062022062514561995539"</f>
        <v>38062022062514561995539</v>
      </c>
      <c r="C23" s="7" t="s">
        <v>10</v>
      </c>
      <c r="D23" s="7" t="str">
        <f>"周佳艳"</f>
        <v>周佳艳</v>
      </c>
      <c r="E23" s="7" t="str">
        <f t="shared" si="0"/>
        <v>女</v>
      </c>
      <c r="F23" s="7" t="str">
        <f>"1996-05-08"</f>
        <v>1996-05-08</v>
      </c>
      <c r="G23" s="8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2022-07-04T01:08:47Z</dcterms:created>
  <dcterms:modified xsi:type="dcterms:W3CDTF">2022-07-04T02:45:09Z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78ABEC9A21C346B6AA9421F5CFF494B7</vt:lpwstr>
  </property>
  <property fmtid="{D5CDD505-2E9C-101B-9397-08002B2CF9AE}" pid="4" name="KSOProductBuildV">
    <vt:lpwstr>2052-11.1.0.11830</vt:lpwstr>
  </property>
</Properties>
</file>