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表" sheetId="1" r:id="rId1"/>
  </sheets>
  <definedNames/>
  <calcPr fullCalcOnLoad="1"/>
</workbook>
</file>

<file path=xl/sharedStrings.xml><?xml version="1.0" encoding="utf-8"?>
<sst xmlns="http://schemas.openxmlformats.org/spreadsheetml/2006/main" count="38" uniqueCount="9">
  <si>
    <t>2022年乐东黎族自治县特殊教育学校教师招聘资格初审合格进入笔试人员名单</t>
  </si>
  <si>
    <t>序号</t>
  </si>
  <si>
    <t>报考号</t>
  </si>
  <si>
    <t>报考岗位</t>
  </si>
  <si>
    <t>姓名</t>
  </si>
  <si>
    <t>性别</t>
  </si>
  <si>
    <t>出生年月</t>
  </si>
  <si>
    <t>备注</t>
  </si>
  <si>
    <t>0101_特殊教育专任教师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</si>
</sst>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6"/>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6">
    <xf numFmtId="0" fontId="0" fillId="0" borderId="0" xfId="0" applyFont="1" applyAlignment="1">
      <alignment vertical="center"/>
    </xf>
    <xf numFmtId="0" fontId="0" fillId="0" borderId="0" xfId="0" applyAlignment="1">
      <alignment horizontal="center" vertical="center"/>
    </xf>
    <xf numFmtId="0" fontId="40" fillId="0" borderId="0" xfId="0" applyFont="1" applyAlignment="1">
      <alignment horizontal="center" vertical="center" wrapText="1"/>
    </xf>
    <xf numFmtId="0" fontId="40" fillId="0" borderId="0" xfId="0" applyFont="1" applyAlignment="1">
      <alignment horizontal="center" vertical="center" wrapText="1"/>
    </xf>
    <xf numFmtId="0" fontId="37" fillId="0" borderId="9" xfId="0" applyFont="1" applyBorder="1" applyAlignment="1">
      <alignment horizontal="center" vertical="center"/>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workbookViewId="0" topLeftCell="A1">
      <selection activeCell="G24" sqref="G24"/>
    </sheetView>
  </sheetViews>
  <sheetFormatPr defaultColWidth="9.00390625" defaultRowHeight="15"/>
  <cols>
    <col min="2" max="2" width="27.140625" style="0" customWidth="1"/>
    <col min="3" max="3" width="24.28125" style="0" customWidth="1"/>
    <col min="4" max="4" width="10.28125" style="0" customWidth="1"/>
    <col min="5" max="5" width="9.00390625" style="0" customWidth="1"/>
    <col min="6" max="6" width="11.421875" style="0" customWidth="1"/>
    <col min="7" max="7" width="20.421875" style="0" customWidth="1"/>
  </cols>
  <sheetData>
    <row r="1" spans="1:7" ht="39" customHeight="1">
      <c r="A1" s="2" t="s">
        <v>0</v>
      </c>
      <c r="B1" s="3"/>
      <c r="C1" s="3"/>
      <c r="D1" s="3"/>
      <c r="E1" s="3"/>
      <c r="F1" s="3"/>
      <c r="G1" s="3"/>
    </row>
    <row r="2" spans="1:7" s="1" customFormat="1" ht="34.5" customHeight="1">
      <c r="A2" s="4" t="s">
        <v>1</v>
      </c>
      <c r="B2" s="4" t="s">
        <v>2</v>
      </c>
      <c r="C2" s="4" t="s">
        <v>3</v>
      </c>
      <c r="D2" s="4" t="s">
        <v>4</v>
      </c>
      <c r="E2" s="4" t="s">
        <v>5</v>
      </c>
      <c r="F2" s="4" t="s">
        <v>6</v>
      </c>
      <c r="G2" s="4" t="s">
        <v>7</v>
      </c>
    </row>
    <row r="3" spans="1:7" s="1" customFormat="1" ht="34.5" customHeight="1">
      <c r="A3" s="5">
        <v>1</v>
      </c>
      <c r="B3" s="5" t="str">
        <f>"40922022062309454079051"</f>
        <v>40922022062309454079051</v>
      </c>
      <c r="C3" s="5" t="s">
        <v>8</v>
      </c>
      <c r="D3" s="5" t="str">
        <f>"邹莹"</f>
        <v>邹莹</v>
      </c>
      <c r="E3" s="5" t="str">
        <f aca="true" t="shared" si="0" ref="E3:E7">"女"</f>
        <v>女</v>
      </c>
      <c r="F3" s="5" t="str">
        <f>"2000-07-11"</f>
        <v>2000-07-11</v>
      </c>
      <c r="G3" s="5"/>
    </row>
    <row r="4" spans="1:7" s="1" customFormat="1" ht="34.5" customHeight="1">
      <c r="A4" s="5">
        <v>2</v>
      </c>
      <c r="B4" s="5" t="str">
        <f>"40922022062309520279153"</f>
        <v>40922022062309520279153</v>
      </c>
      <c r="C4" s="5" t="s">
        <v>8</v>
      </c>
      <c r="D4" s="5" t="str">
        <f>"顾倩倩"</f>
        <v>顾倩倩</v>
      </c>
      <c r="E4" s="5" t="str">
        <f t="shared" si="0"/>
        <v>女</v>
      </c>
      <c r="F4" s="5" t="str">
        <f>"1999-08-11"</f>
        <v>1999-08-11</v>
      </c>
      <c r="G4" s="5"/>
    </row>
    <row r="5" spans="1:7" s="1" customFormat="1" ht="34.5" customHeight="1">
      <c r="A5" s="5">
        <v>3</v>
      </c>
      <c r="B5" s="5" t="str">
        <f>"40922022062311261780482"</f>
        <v>40922022062311261780482</v>
      </c>
      <c r="C5" s="5" t="s">
        <v>8</v>
      </c>
      <c r="D5" s="5" t="str">
        <f>"邓小慧"</f>
        <v>邓小慧</v>
      </c>
      <c r="E5" s="5" t="str">
        <f t="shared" si="0"/>
        <v>女</v>
      </c>
      <c r="F5" s="5" t="str">
        <f>"1998-12-20"</f>
        <v>1998-12-20</v>
      </c>
      <c r="G5" s="5"/>
    </row>
    <row r="6" spans="1:7" s="1" customFormat="1" ht="34.5" customHeight="1">
      <c r="A6" s="5">
        <v>4</v>
      </c>
      <c r="B6" s="5" t="str">
        <f>"40922022062313261581524"</f>
        <v>40922022062313261581524</v>
      </c>
      <c r="C6" s="5" t="s">
        <v>8</v>
      </c>
      <c r="D6" s="5" t="str">
        <f>"林喜鸿"</f>
        <v>林喜鸿</v>
      </c>
      <c r="E6" s="5" t="str">
        <f t="shared" si="0"/>
        <v>女</v>
      </c>
      <c r="F6" s="5" t="str">
        <f>"1998-05-17"</f>
        <v>1998-05-17</v>
      </c>
      <c r="G6" s="5"/>
    </row>
    <row r="7" spans="1:7" s="1" customFormat="1" ht="34.5" customHeight="1">
      <c r="A7" s="5">
        <v>5</v>
      </c>
      <c r="B7" s="5" t="str">
        <f>"40922022062313385181598"</f>
        <v>40922022062313385181598</v>
      </c>
      <c r="C7" s="5" t="s">
        <v>8</v>
      </c>
      <c r="D7" s="5" t="str">
        <f>"肖梦婷"</f>
        <v>肖梦婷</v>
      </c>
      <c r="E7" s="5" t="str">
        <f t="shared" si="0"/>
        <v>女</v>
      </c>
      <c r="F7" s="5" t="str">
        <f>"1994-07-09"</f>
        <v>1994-07-09</v>
      </c>
      <c r="G7" s="5"/>
    </row>
    <row r="8" spans="1:7" s="1" customFormat="1" ht="34.5" customHeight="1">
      <c r="A8" s="5">
        <v>6</v>
      </c>
      <c r="B8" s="5" t="str">
        <f>"40922022062315260882512"</f>
        <v>40922022062315260882512</v>
      </c>
      <c r="C8" s="5" t="s">
        <v>8</v>
      </c>
      <c r="D8" s="5" t="str">
        <f>"卢家豪"</f>
        <v>卢家豪</v>
      </c>
      <c r="E8" s="5" t="str">
        <f>"男"</f>
        <v>男</v>
      </c>
      <c r="F8" s="5" t="str">
        <f>"2000-02-06"</f>
        <v>2000-02-06</v>
      </c>
      <c r="G8" s="5"/>
    </row>
    <row r="9" spans="1:7" s="1" customFormat="1" ht="34.5" customHeight="1">
      <c r="A9" s="5">
        <v>7</v>
      </c>
      <c r="B9" s="5" t="str">
        <f>"40922022062316060682914"</f>
        <v>40922022062316060682914</v>
      </c>
      <c r="C9" s="5" t="s">
        <v>8</v>
      </c>
      <c r="D9" s="5" t="str">
        <f>"何沐吟"</f>
        <v>何沐吟</v>
      </c>
      <c r="E9" s="5" t="str">
        <f aca="true" t="shared" si="1" ref="E9:E14">"女"</f>
        <v>女</v>
      </c>
      <c r="F9" s="5" t="str">
        <f>"1998-08-27"</f>
        <v>1998-08-27</v>
      </c>
      <c r="G9" s="5"/>
    </row>
    <row r="10" spans="1:7" s="1" customFormat="1" ht="34.5" customHeight="1">
      <c r="A10" s="5">
        <v>8</v>
      </c>
      <c r="B10" s="5" t="str">
        <f>"40922022062317500283859"</f>
        <v>40922022062317500283859</v>
      </c>
      <c r="C10" s="5" t="s">
        <v>8</v>
      </c>
      <c r="D10" s="5" t="str">
        <f>"谢宁"</f>
        <v>谢宁</v>
      </c>
      <c r="E10" s="5" t="str">
        <f t="shared" si="1"/>
        <v>女</v>
      </c>
      <c r="F10" s="5" t="str">
        <f>"1997-06-03"</f>
        <v>1997-06-03</v>
      </c>
      <c r="G10" s="5"/>
    </row>
    <row r="11" spans="1:7" s="1" customFormat="1" ht="34.5" customHeight="1">
      <c r="A11" s="5">
        <v>9</v>
      </c>
      <c r="B11" s="5" t="str">
        <f>"40922022062321234785271"</f>
        <v>40922022062321234785271</v>
      </c>
      <c r="C11" s="5" t="s">
        <v>8</v>
      </c>
      <c r="D11" s="5" t="str">
        <f>"王瑶"</f>
        <v>王瑶</v>
      </c>
      <c r="E11" s="5" t="str">
        <f t="shared" si="1"/>
        <v>女</v>
      </c>
      <c r="F11" s="5" t="str">
        <f>"2000-07-15"</f>
        <v>2000-07-15</v>
      </c>
      <c r="G11" s="5"/>
    </row>
    <row r="12" spans="1:7" s="1" customFormat="1" ht="34.5" customHeight="1">
      <c r="A12" s="5">
        <v>10</v>
      </c>
      <c r="B12" s="5" t="str">
        <f>"40922022062409501387197"</f>
        <v>40922022062409501387197</v>
      </c>
      <c r="C12" s="5" t="s">
        <v>8</v>
      </c>
      <c r="D12" s="5" t="str">
        <f>"李明珠"</f>
        <v>李明珠</v>
      </c>
      <c r="E12" s="5" t="str">
        <f t="shared" si="1"/>
        <v>女</v>
      </c>
      <c r="F12" s="5" t="str">
        <f>"1998-08-14"</f>
        <v>1998-08-14</v>
      </c>
      <c r="G12" s="5"/>
    </row>
    <row r="13" spans="1:7" s="1" customFormat="1" ht="34.5" customHeight="1">
      <c r="A13" s="5">
        <v>11</v>
      </c>
      <c r="B13" s="5" t="str">
        <f>"40922022062413503389011"</f>
        <v>40922022062413503389011</v>
      </c>
      <c r="C13" s="5" t="s">
        <v>8</v>
      </c>
      <c r="D13" s="5" t="str">
        <f>"刘思琦"</f>
        <v>刘思琦</v>
      </c>
      <c r="E13" s="5" t="str">
        <f t="shared" si="1"/>
        <v>女</v>
      </c>
      <c r="F13" s="5" t="str">
        <f>"2000-09-19"</f>
        <v>2000-09-19</v>
      </c>
      <c r="G13" s="5"/>
    </row>
    <row r="14" spans="1:7" s="1" customFormat="1" ht="34.5" customHeight="1">
      <c r="A14" s="5">
        <v>12</v>
      </c>
      <c r="B14" s="5" t="str">
        <f>"40922022062419182291101"</f>
        <v>40922022062419182291101</v>
      </c>
      <c r="C14" s="5" t="s">
        <v>8</v>
      </c>
      <c r="D14" s="5" t="str">
        <f>"陈秋盈"</f>
        <v>陈秋盈</v>
      </c>
      <c r="E14" s="5" t="str">
        <f t="shared" si="1"/>
        <v>女</v>
      </c>
      <c r="F14" s="5" t="str">
        <f>"1997-10-03"</f>
        <v>1997-10-03</v>
      </c>
      <c r="G14" s="5"/>
    </row>
    <row r="15" spans="1:7" s="1" customFormat="1" ht="34.5" customHeight="1">
      <c r="A15" s="5">
        <v>13</v>
      </c>
      <c r="B15" s="5" t="str">
        <f>"40922022062515531895197"</f>
        <v>40922022062515531895197</v>
      </c>
      <c r="C15" s="5" t="s">
        <v>8</v>
      </c>
      <c r="D15" s="5" t="str">
        <f>" 蒙樊"</f>
        <v> 蒙樊</v>
      </c>
      <c r="E15" s="5" t="str">
        <f>"男"</f>
        <v>男</v>
      </c>
      <c r="F15" s="5" t="str">
        <f>"2000-06-13"</f>
        <v>2000-06-13</v>
      </c>
      <c r="G15" s="5"/>
    </row>
    <row r="16" spans="1:7" s="1" customFormat="1" ht="34.5" customHeight="1">
      <c r="A16" s="5">
        <v>14</v>
      </c>
      <c r="B16" s="5" t="str">
        <f>"40922022062516260195487"</f>
        <v>40922022062516260195487</v>
      </c>
      <c r="C16" s="5" t="s">
        <v>8</v>
      </c>
      <c r="D16" s="5" t="str">
        <f>"苏海宁"</f>
        <v>苏海宁</v>
      </c>
      <c r="E16" s="5" t="str">
        <f aca="true" t="shared" si="2" ref="E16:E32">"女"</f>
        <v>女</v>
      </c>
      <c r="F16" s="5" t="str">
        <f>"1999-03-12"</f>
        <v>1999-03-12</v>
      </c>
      <c r="G16" s="5"/>
    </row>
    <row r="17" spans="1:7" s="1" customFormat="1" ht="34.5" customHeight="1">
      <c r="A17" s="5">
        <v>15</v>
      </c>
      <c r="B17" s="5" t="str">
        <f>"40922022062522315296957"</f>
        <v>40922022062522315296957</v>
      </c>
      <c r="C17" s="5" t="s">
        <v>8</v>
      </c>
      <c r="D17" s="5" t="str">
        <f>"薛秀英"</f>
        <v>薛秀英</v>
      </c>
      <c r="E17" s="5" t="str">
        <f t="shared" si="2"/>
        <v>女</v>
      </c>
      <c r="F17" s="5" t="str">
        <f>"1999-04-20"</f>
        <v>1999-04-20</v>
      </c>
      <c r="G17" s="5"/>
    </row>
    <row r="18" spans="1:7" s="1" customFormat="1" ht="34.5" customHeight="1">
      <c r="A18" s="5">
        <v>16</v>
      </c>
      <c r="B18" s="5" t="str">
        <f>"40922022062613191598413"</f>
        <v>40922022062613191598413</v>
      </c>
      <c r="C18" s="5" t="s">
        <v>8</v>
      </c>
      <c r="D18" s="5" t="str">
        <f>"李正妃"</f>
        <v>李正妃</v>
      </c>
      <c r="E18" s="5" t="str">
        <f t="shared" si="2"/>
        <v>女</v>
      </c>
      <c r="F18" s="5" t="str">
        <f>"1999-10-05"</f>
        <v>1999-10-05</v>
      </c>
      <c r="G18" s="5"/>
    </row>
    <row r="19" spans="1:7" s="1" customFormat="1" ht="34.5" customHeight="1">
      <c r="A19" s="5">
        <v>17</v>
      </c>
      <c r="B19" s="5" t="str">
        <f>"40922022062619522499728"</f>
        <v>40922022062619522499728</v>
      </c>
      <c r="C19" s="5" t="s">
        <v>8</v>
      </c>
      <c r="D19" s="5" t="str">
        <f>"孙显新"</f>
        <v>孙显新</v>
      </c>
      <c r="E19" s="5" t="str">
        <f t="shared" si="2"/>
        <v>女</v>
      </c>
      <c r="F19" s="5" t="str">
        <f>"1989-02-15"</f>
        <v>1989-02-15</v>
      </c>
      <c r="G19" s="5"/>
    </row>
    <row r="20" spans="1:7" s="1" customFormat="1" ht="34.5" customHeight="1">
      <c r="A20" s="5">
        <v>18</v>
      </c>
      <c r="B20" s="5" t="str">
        <f>"40922022062620301499815"</f>
        <v>40922022062620301499815</v>
      </c>
      <c r="C20" s="5" t="s">
        <v>8</v>
      </c>
      <c r="D20" s="5" t="str">
        <f>"陈玉霞"</f>
        <v>陈玉霞</v>
      </c>
      <c r="E20" s="5" t="str">
        <f t="shared" si="2"/>
        <v>女</v>
      </c>
      <c r="F20" s="5" t="str">
        <f>"2000-04-14"</f>
        <v>2000-04-14</v>
      </c>
      <c r="G20" s="5"/>
    </row>
    <row r="21" spans="1:7" s="1" customFormat="1" ht="34.5" customHeight="1">
      <c r="A21" s="5">
        <v>19</v>
      </c>
      <c r="B21" s="5" t="str">
        <f>"409220220627100541101527"</f>
        <v>409220220627100541101527</v>
      </c>
      <c r="C21" s="5" t="s">
        <v>8</v>
      </c>
      <c r="D21" s="5" t="str">
        <f>"王荣芳"</f>
        <v>王荣芳</v>
      </c>
      <c r="E21" s="5" t="str">
        <f t="shared" si="2"/>
        <v>女</v>
      </c>
      <c r="F21" s="5" t="str">
        <f>"1998-11-10"</f>
        <v>1998-11-10</v>
      </c>
      <c r="G21" s="5"/>
    </row>
    <row r="22" spans="1:7" s="1" customFormat="1" ht="34.5" customHeight="1">
      <c r="A22" s="5">
        <v>20</v>
      </c>
      <c r="B22" s="5" t="str">
        <f>"409220220627112401102255"</f>
        <v>409220220627112401102255</v>
      </c>
      <c r="C22" s="5" t="s">
        <v>8</v>
      </c>
      <c r="D22" s="5" t="str">
        <f>"王庆丽"</f>
        <v>王庆丽</v>
      </c>
      <c r="E22" s="5" t="str">
        <f t="shared" si="2"/>
        <v>女</v>
      </c>
      <c r="F22" s="5" t="str">
        <f>"1995-02-14"</f>
        <v>1995-02-14</v>
      </c>
      <c r="G22" s="5"/>
    </row>
    <row r="23" spans="1:7" s="1" customFormat="1" ht="34.5" customHeight="1">
      <c r="A23" s="5">
        <v>21</v>
      </c>
      <c r="B23" s="5" t="str">
        <f>"409220220627125710102808"</f>
        <v>409220220627125710102808</v>
      </c>
      <c r="C23" s="5" t="s">
        <v>8</v>
      </c>
      <c r="D23" s="5" t="str">
        <f>"王小环"</f>
        <v>王小环</v>
      </c>
      <c r="E23" s="5" t="str">
        <f t="shared" si="2"/>
        <v>女</v>
      </c>
      <c r="F23" s="5" t="str">
        <f>"1999-06-20"</f>
        <v>1999-06-20</v>
      </c>
      <c r="G23" s="5"/>
    </row>
    <row r="24" spans="1:7" s="1" customFormat="1" ht="34.5" customHeight="1">
      <c r="A24" s="5">
        <v>22</v>
      </c>
      <c r="B24" s="5" t="str">
        <f>"409220220627144947103376"</f>
        <v>409220220627144947103376</v>
      </c>
      <c r="C24" s="5" t="s">
        <v>8</v>
      </c>
      <c r="D24" s="5" t="str">
        <f>"曾月"</f>
        <v>曾月</v>
      </c>
      <c r="E24" s="5" t="str">
        <f t="shared" si="2"/>
        <v>女</v>
      </c>
      <c r="F24" s="5" t="str">
        <f>"1997-11-15"</f>
        <v>1997-11-15</v>
      </c>
      <c r="G24" s="5"/>
    </row>
    <row r="25" spans="1:7" s="1" customFormat="1" ht="34.5" customHeight="1">
      <c r="A25" s="5">
        <v>23</v>
      </c>
      <c r="B25" s="5" t="str">
        <f>"409220220628104217107548"</f>
        <v>409220220628104217107548</v>
      </c>
      <c r="C25" s="5" t="s">
        <v>8</v>
      </c>
      <c r="D25" s="5" t="str">
        <f>"董雪玲"</f>
        <v>董雪玲</v>
      </c>
      <c r="E25" s="5" t="str">
        <f t="shared" si="2"/>
        <v>女</v>
      </c>
      <c r="F25" s="5" t="str">
        <f>"1997-03-01"</f>
        <v>1997-03-01</v>
      </c>
      <c r="G25" s="5"/>
    </row>
    <row r="26" spans="1:7" s="1" customFormat="1" ht="34.5" customHeight="1">
      <c r="A26" s="5">
        <v>24</v>
      </c>
      <c r="B26" s="5" t="str">
        <f>"409220220628144217109083"</f>
        <v>409220220628144217109083</v>
      </c>
      <c r="C26" s="5" t="s">
        <v>8</v>
      </c>
      <c r="D26" s="5" t="str">
        <f>"薛惠云"</f>
        <v>薛惠云</v>
      </c>
      <c r="E26" s="5" t="str">
        <f t="shared" si="2"/>
        <v>女</v>
      </c>
      <c r="F26" s="5" t="str">
        <f>"1998-07-01"</f>
        <v>1998-07-01</v>
      </c>
      <c r="G26" s="5"/>
    </row>
    <row r="27" spans="1:7" s="1" customFormat="1" ht="34.5" customHeight="1">
      <c r="A27" s="5">
        <v>25</v>
      </c>
      <c r="B27" s="5" t="str">
        <f>"409220220628152720109373"</f>
        <v>409220220628152720109373</v>
      </c>
      <c r="C27" s="5" t="s">
        <v>8</v>
      </c>
      <c r="D27" s="5" t="str">
        <f>"胡培"</f>
        <v>胡培</v>
      </c>
      <c r="E27" s="5" t="str">
        <f t="shared" si="2"/>
        <v>女</v>
      </c>
      <c r="F27" s="5" t="str">
        <f>"1998-02-01"</f>
        <v>1998-02-01</v>
      </c>
      <c r="G27" s="5"/>
    </row>
    <row r="28" spans="1:7" s="1" customFormat="1" ht="34.5" customHeight="1">
      <c r="A28" s="5">
        <v>26</v>
      </c>
      <c r="B28" s="5" t="str">
        <f>"409220220628230751111588"</f>
        <v>409220220628230751111588</v>
      </c>
      <c r="C28" s="5" t="s">
        <v>8</v>
      </c>
      <c r="D28" s="5" t="str">
        <f>"林心利"</f>
        <v>林心利</v>
      </c>
      <c r="E28" s="5" t="str">
        <f t="shared" si="2"/>
        <v>女</v>
      </c>
      <c r="F28" s="5" t="str">
        <f>"1996-04-10"</f>
        <v>1996-04-10</v>
      </c>
      <c r="G28" s="5"/>
    </row>
    <row r="29" spans="1:7" s="1" customFormat="1" ht="34.5" customHeight="1">
      <c r="A29" s="5">
        <v>27</v>
      </c>
      <c r="B29" s="5" t="str">
        <f>"409220220629091645112285"</f>
        <v>409220220629091645112285</v>
      </c>
      <c r="C29" s="5" t="s">
        <v>8</v>
      </c>
      <c r="D29" s="5" t="str">
        <f>"杜瑶"</f>
        <v>杜瑶</v>
      </c>
      <c r="E29" s="5" t="str">
        <f t="shared" si="2"/>
        <v>女</v>
      </c>
      <c r="F29" s="5" t="str">
        <f>"2000-01-19"</f>
        <v>2000-01-19</v>
      </c>
      <c r="G29" s="5"/>
    </row>
    <row r="30" spans="1:7" s="1" customFormat="1" ht="34.5" customHeight="1">
      <c r="A30" s="5">
        <v>28</v>
      </c>
      <c r="B30" s="5" t="str">
        <f>"409220220629151101115092"</f>
        <v>409220220629151101115092</v>
      </c>
      <c r="C30" s="5" t="s">
        <v>8</v>
      </c>
      <c r="D30" s="5" t="str">
        <f>"平国庆"</f>
        <v>平国庆</v>
      </c>
      <c r="E30" s="5" t="str">
        <f t="shared" si="2"/>
        <v>女</v>
      </c>
      <c r="F30" s="5" t="str">
        <f>"2000-10-01"</f>
        <v>2000-10-01</v>
      </c>
      <c r="G30" s="5"/>
    </row>
    <row r="31" spans="1:7" s="1" customFormat="1" ht="34.5" customHeight="1">
      <c r="A31" s="5">
        <v>29</v>
      </c>
      <c r="B31" s="5" t="str">
        <f>"409220220629222217117164"</f>
        <v>409220220629222217117164</v>
      </c>
      <c r="C31" s="5" t="s">
        <v>8</v>
      </c>
      <c r="D31" s="5" t="str">
        <f>"迟湘"</f>
        <v>迟湘</v>
      </c>
      <c r="E31" s="5" t="str">
        <f t="shared" si="2"/>
        <v>女</v>
      </c>
      <c r="F31" s="5" t="str">
        <f>"1999-06-10"</f>
        <v>1999-06-10</v>
      </c>
      <c r="G31" s="5"/>
    </row>
    <row r="32" spans="1:7" s="1" customFormat="1" ht="34.5" customHeight="1">
      <c r="A32" s="5">
        <v>30</v>
      </c>
      <c r="B32" s="5" t="str">
        <f>"409220220629234642117372"</f>
        <v>409220220629234642117372</v>
      </c>
      <c r="C32" s="5" t="s">
        <v>8</v>
      </c>
      <c r="D32" s="5" t="str">
        <f>"周朝欣"</f>
        <v>周朝欣</v>
      </c>
      <c r="E32" s="5" t="str">
        <f t="shared" si="2"/>
        <v>女</v>
      </c>
      <c r="F32" s="5" t="str">
        <f>"1998-10-25"</f>
        <v>1998-10-25</v>
      </c>
      <c r="G32" s="5"/>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2022-06-30T06:56:49Z</dcterms:created>
  <dcterms:modified xsi:type="dcterms:W3CDTF">2022-06-30T09:37:32Z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A13A53D2AC9C447AADA3B458D467490E</vt:lpwstr>
  </property>
  <property fmtid="{D5CDD505-2E9C-101B-9397-08002B2CF9AE}" pid="4" name="KSOProductBuildV">
    <vt:lpwstr>2052-11.1.0.11830</vt:lpwstr>
  </property>
</Properties>
</file>