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627"/>
  </bookViews>
  <sheets>
    <sheet name="现场确认人员" sheetId="1" r:id="rId1"/>
  </sheets>
  <definedNames>
    <definedName name="_xlnm._FilterDatabase" localSheetId="0" hidden="1">现场确认人员!$A$3:$D$429</definedName>
    <definedName name="_xlnm.Print_Titles" localSheetId="0">现场确认人员!$3:$3</definedName>
  </definedNames>
  <calcPr calcId="144525" fullCalcOnLoad="1"/>
</workbook>
</file>

<file path=xl/sharedStrings.xml><?xml version="1.0" encoding="utf-8"?>
<sst xmlns="http://schemas.openxmlformats.org/spreadsheetml/2006/main" count="432" uniqueCount="18">
  <si>
    <t>附件1</t>
  </si>
  <si>
    <t>新野县公开招聘高中教师现场确认人员名单</t>
  </si>
  <si>
    <t>姓名</t>
  </si>
  <si>
    <t>岗位代码</t>
  </si>
  <si>
    <t>岗位名称</t>
  </si>
  <si>
    <t>备注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</si>
  <si>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</si>
  <si>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</si>
  <si>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</si>
  <si>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</si>
  <si>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</si>
  <si>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</si>
  <si>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</si>
  <si>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</si>
  <si>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</si>
  <si>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</si>
  <si>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信息</t>
  </si>
  <si>
    <t>心理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</si>
</sst>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7" borderId="4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9"/>
  <sheetViews>
    <sheetView tabSelected="1" zoomScaleSheetLayoutView="60" workbookViewId="0">
      <selection activeCell="F7" sqref="F7"/>
    </sheetView>
  </sheetViews>
  <sheetFormatPr defaultColWidth="8.8" defaultRowHeight="15.6" outlineLevelCol="3"/>
  <cols>
    <col min="1" max="4" width="13.3" style="1" customWidth="1"/>
  </cols>
  <sheetData>
    <row r="1" spans="1:1">
      <c r="A1" s="1" t="s">
        <v>0</v>
      </c>
    </row>
    <row r="2" ht="24" customHeight="1" spans="1:4">
      <c r="A2" s="2" t="s">
        <v>1</v>
      </c>
      <c r="B2" s="3"/>
      <c r="C2" s="3"/>
      <c r="D2" s="3"/>
    </row>
    <row r="3" ht="21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14.1" customHeight="1" spans="1:4">
      <c r="A4" s="5" t="str">
        <f>"王博艺"</f>
        <v>王博艺</v>
      </c>
      <c r="B4" s="5" t="str">
        <f>"1001"</f>
        <v>1001</v>
      </c>
      <c r="C4" s="5" t="s">
        <v>6</v>
      </c>
      <c r="D4" s="5"/>
    </row>
    <row r="5" ht="14.1" customHeight="1" spans="1:4">
      <c r="A5" s="5" t="str">
        <f>"钮嘉馨"</f>
        <v>钮嘉馨</v>
      </c>
      <c r="B5" s="5" t="str">
        <f>"1001"</f>
        <v>1001</v>
      </c>
      <c r="C5" s="5" t="s">
        <v>6</v>
      </c>
      <c r="D5" s="5"/>
    </row>
    <row r="6" ht="14.1" customHeight="1" spans="1:4">
      <c r="A6" s="5" t="str">
        <f>"黄婷婷"</f>
        <v>黄婷婷</v>
      </c>
      <c r="B6" s="5" t="str">
        <f>"1001"</f>
        <v>1001</v>
      </c>
      <c r="C6" s="5" t="s">
        <v>6</v>
      </c>
      <c r="D6" s="5"/>
    </row>
    <row r="7" ht="14.1" customHeight="1" spans="1:4">
      <c r="A7" s="5" t="str">
        <f>"任娜"</f>
        <v>任娜</v>
      </c>
      <c r="B7" s="5" t="str">
        <f>"1001"</f>
        <v>1001</v>
      </c>
      <c r="C7" s="5" t="s">
        <v>6</v>
      </c>
      <c r="D7" s="5"/>
    </row>
    <row r="8" ht="14.1" customHeight="1" spans="1:4">
      <c r="A8" s="5" t="str">
        <f>"王秋荻 "</f>
        <v>王秋荻 </v>
      </c>
      <c r="B8" s="5" t="str">
        <f>"1001"</f>
        <v>1001</v>
      </c>
      <c r="C8" s="5" t="s">
        <v>6</v>
      </c>
      <c r="D8" s="5"/>
    </row>
    <row r="9" ht="14.1" customHeight="1" spans="1:4">
      <c r="A9" s="5" t="str">
        <f>"高雨曦"</f>
        <v>高雨曦</v>
      </c>
      <c r="B9" s="5" t="str">
        <f>"1001"</f>
        <v>1001</v>
      </c>
      <c r="C9" s="5" t="s">
        <v>6</v>
      </c>
      <c r="D9" s="5"/>
    </row>
    <row r="10" ht="14.1" customHeight="1" spans="1:4">
      <c r="A10" s="5" t="str">
        <f>"赵姗"</f>
        <v>赵姗</v>
      </c>
      <c r="B10" s="5" t="str">
        <f>"1001"</f>
        <v>1001</v>
      </c>
      <c r="C10" s="5" t="s">
        <v>6</v>
      </c>
      <c r="D10" s="5"/>
    </row>
    <row r="11" ht="14.1" customHeight="1" spans="1:4">
      <c r="A11" s="5" t="str">
        <f>"吕可铮"</f>
        <v>吕可铮</v>
      </c>
      <c r="B11" s="5" t="str">
        <f>"1002"</f>
        <v>1002</v>
      </c>
      <c r="C11" s="5" t="s">
        <v>7</v>
      </c>
      <c r="D11" s="5"/>
    </row>
    <row r="12" ht="14.1" customHeight="1" spans="1:4">
      <c r="A12" s="5" t="str">
        <f>"李玉明"</f>
        <v>李玉明</v>
      </c>
      <c r="B12" s="5" t="str">
        <f>"1002"</f>
        <v>1002</v>
      </c>
      <c r="C12" s="5" t="s">
        <v>7</v>
      </c>
      <c r="D12" s="5"/>
    </row>
    <row r="13" ht="14.1" customHeight="1" spans="1:4">
      <c r="A13" s="5" t="str">
        <f>"曹亚楠"</f>
        <v>曹亚楠</v>
      </c>
      <c r="B13" s="5" t="str">
        <f>"1002"</f>
        <v>1002</v>
      </c>
      <c r="C13" s="5" t="s">
        <v>7</v>
      </c>
      <c r="D13" s="5"/>
    </row>
    <row r="14" ht="14.1" customHeight="1" spans="1:4">
      <c r="A14" s="5" t="str">
        <f>"张睿卓"</f>
        <v>张睿卓</v>
      </c>
      <c r="B14" s="5" t="str">
        <f>"1002"</f>
        <v>1002</v>
      </c>
      <c r="C14" s="5" t="s">
        <v>7</v>
      </c>
      <c r="D14" s="5"/>
    </row>
    <row r="15" ht="14.1" customHeight="1" spans="1:4">
      <c r="A15" s="5" t="str">
        <f>"王晓杰"</f>
        <v>王晓杰</v>
      </c>
      <c r="B15" s="5" t="str">
        <f>"1002"</f>
        <v>1002</v>
      </c>
      <c r="C15" s="5" t="s">
        <v>7</v>
      </c>
      <c r="D15" s="5"/>
    </row>
    <row r="16" ht="14.1" customHeight="1" spans="1:4">
      <c r="A16" s="5" t="str">
        <f>"许晴"</f>
        <v>许晴</v>
      </c>
      <c r="B16" s="5" t="str">
        <f>"1003"</f>
        <v>1003</v>
      </c>
      <c r="C16" s="5" t="s">
        <v>8</v>
      </c>
      <c r="D16" s="5"/>
    </row>
    <row r="17" ht="14.1" customHeight="1" spans="1:4">
      <c r="A17" s="5" t="str">
        <f>"宋晓霞"</f>
        <v>宋晓霞</v>
      </c>
      <c r="B17" s="5" t="str">
        <f>"1003"</f>
        <v>1003</v>
      </c>
      <c r="C17" s="5" t="s">
        <v>8</v>
      </c>
      <c r="D17" s="5"/>
    </row>
    <row r="18" ht="14.1" customHeight="1" spans="1:4">
      <c r="A18" s="5" t="str">
        <f>"李董阳"</f>
        <v>李董阳</v>
      </c>
      <c r="B18" s="5" t="str">
        <f>"1003"</f>
        <v>1003</v>
      </c>
      <c r="C18" s="5" t="s">
        <v>8</v>
      </c>
      <c r="D18" s="5"/>
    </row>
    <row r="19" ht="14.1" customHeight="1" spans="1:4">
      <c r="A19" s="5" t="str">
        <f>"陈素新"</f>
        <v>陈素新</v>
      </c>
      <c r="B19" s="5" t="str">
        <f>"1003"</f>
        <v>1003</v>
      </c>
      <c r="C19" s="5" t="s">
        <v>8</v>
      </c>
      <c r="D19" s="5"/>
    </row>
    <row r="20" ht="14.1" customHeight="1" spans="1:4">
      <c r="A20" s="5" t="str">
        <f>"魏蝶"</f>
        <v>魏蝶</v>
      </c>
      <c r="B20" s="5" t="str">
        <f>"1003"</f>
        <v>1003</v>
      </c>
      <c r="C20" s="5" t="s">
        <v>8</v>
      </c>
      <c r="D20" s="5"/>
    </row>
    <row r="21" ht="14.1" customHeight="1" spans="1:4">
      <c r="A21" s="5" t="str">
        <f>"钞始桃"</f>
        <v>钞始桃</v>
      </c>
      <c r="B21" s="5" t="str">
        <f>"1004"</f>
        <v>1004</v>
      </c>
      <c r="C21" s="5" t="s">
        <v>6</v>
      </c>
      <c r="D21" s="5"/>
    </row>
    <row r="22" ht="14.1" customHeight="1" spans="1:4">
      <c r="A22" s="5" t="str">
        <f>"王恬"</f>
        <v>王恬</v>
      </c>
      <c r="B22" s="5" t="str">
        <f>"1004"</f>
        <v>1004</v>
      </c>
      <c r="C22" s="5" t="s">
        <v>6</v>
      </c>
      <c r="D22" s="5"/>
    </row>
    <row r="23" ht="14.1" customHeight="1" spans="1:4">
      <c r="A23" s="5" t="str">
        <f>"王红婷"</f>
        <v>王红婷</v>
      </c>
      <c r="B23" s="5" t="str">
        <f>"1004"</f>
        <v>1004</v>
      </c>
      <c r="C23" s="5" t="s">
        <v>6</v>
      </c>
      <c r="D23" s="5"/>
    </row>
    <row r="24" ht="14.1" customHeight="1" spans="1:4">
      <c r="A24" s="5" t="str">
        <f>"杜正博"</f>
        <v>杜正博</v>
      </c>
      <c r="B24" s="5" t="str">
        <f>"1004"</f>
        <v>1004</v>
      </c>
      <c r="C24" s="5" t="s">
        <v>6</v>
      </c>
      <c r="D24" s="5"/>
    </row>
    <row r="25" ht="14.1" customHeight="1" spans="1:4">
      <c r="A25" s="5" t="str">
        <f>"王瑜雯"</f>
        <v>王瑜雯</v>
      </c>
      <c r="B25" s="5" t="str">
        <f>"1004"</f>
        <v>1004</v>
      </c>
      <c r="C25" s="5" t="s">
        <v>6</v>
      </c>
      <c r="D25" s="5"/>
    </row>
    <row r="26" ht="14.1" customHeight="1" spans="1:4">
      <c r="A26" s="5" t="str">
        <f>"张静伊"</f>
        <v>张静伊</v>
      </c>
      <c r="B26" s="5" t="str">
        <f>"1004"</f>
        <v>1004</v>
      </c>
      <c r="C26" s="5" t="s">
        <v>6</v>
      </c>
      <c r="D26" s="5"/>
    </row>
    <row r="27" ht="14.1" customHeight="1" spans="1:4">
      <c r="A27" s="5" t="str">
        <f>"吴雪"</f>
        <v>吴雪</v>
      </c>
      <c r="B27" s="5" t="str">
        <f>"1004"</f>
        <v>1004</v>
      </c>
      <c r="C27" s="5" t="s">
        <v>6</v>
      </c>
      <c r="D27" s="5"/>
    </row>
    <row r="28" ht="14.1" customHeight="1" spans="1:4">
      <c r="A28" s="5" t="str">
        <f>"景梦雨"</f>
        <v>景梦雨</v>
      </c>
      <c r="B28" s="5" t="str">
        <f>"1004"</f>
        <v>1004</v>
      </c>
      <c r="C28" s="5" t="s">
        <v>6</v>
      </c>
      <c r="D28" s="5"/>
    </row>
    <row r="29" ht="14.1" customHeight="1" spans="1:4">
      <c r="A29" s="5" t="str">
        <f>"韩钧"</f>
        <v>韩钧</v>
      </c>
      <c r="B29" s="5" t="str">
        <f>"1004"</f>
        <v>1004</v>
      </c>
      <c r="C29" s="5" t="s">
        <v>6</v>
      </c>
      <c r="D29" s="5"/>
    </row>
    <row r="30" ht="14.1" customHeight="1" spans="1:4">
      <c r="A30" s="5" t="str">
        <f>"李江博"</f>
        <v>李江博</v>
      </c>
      <c r="B30" s="5" t="str">
        <f>"1004"</f>
        <v>1004</v>
      </c>
      <c r="C30" s="5" t="s">
        <v>6</v>
      </c>
      <c r="D30" s="5"/>
    </row>
    <row r="31" ht="14.1" customHeight="1" spans="1:4">
      <c r="A31" s="5" t="str">
        <f>"陈星"</f>
        <v>陈星</v>
      </c>
      <c r="B31" s="5" t="str">
        <f>"1004"</f>
        <v>1004</v>
      </c>
      <c r="C31" s="5" t="s">
        <v>6</v>
      </c>
      <c r="D31" s="5"/>
    </row>
    <row r="32" ht="14.1" customHeight="1" spans="1:4">
      <c r="A32" s="5" t="str">
        <f>"张燕玲"</f>
        <v>张燕玲</v>
      </c>
      <c r="B32" s="5" t="str">
        <f>"1004"</f>
        <v>1004</v>
      </c>
      <c r="C32" s="5" t="s">
        <v>6</v>
      </c>
      <c r="D32" s="5"/>
    </row>
    <row r="33" ht="14.1" customHeight="1" spans="1:4">
      <c r="A33" s="5" t="str">
        <f>"黄梦雨"</f>
        <v>黄梦雨</v>
      </c>
      <c r="B33" s="5" t="str">
        <f>"1004"</f>
        <v>1004</v>
      </c>
      <c r="C33" s="5" t="s">
        <v>6</v>
      </c>
      <c r="D33" s="5"/>
    </row>
    <row r="34" ht="14.1" customHeight="1" spans="1:4">
      <c r="A34" s="5" t="str">
        <f>"朱沛瑶"</f>
        <v>朱沛瑶</v>
      </c>
      <c r="B34" s="5" t="str">
        <f>"1004"</f>
        <v>1004</v>
      </c>
      <c r="C34" s="5" t="s">
        <v>6</v>
      </c>
      <c r="D34" s="5"/>
    </row>
    <row r="35" ht="14.1" customHeight="1" spans="1:4">
      <c r="A35" s="5" t="str">
        <f>"胡高于"</f>
        <v>胡高于</v>
      </c>
      <c r="B35" s="5" t="str">
        <f>"1004"</f>
        <v>1004</v>
      </c>
      <c r="C35" s="5" t="s">
        <v>6</v>
      </c>
      <c r="D35" s="5"/>
    </row>
    <row r="36" ht="14.1" customHeight="1" spans="1:4">
      <c r="A36" s="5" t="str">
        <f>"李哲"</f>
        <v>李哲</v>
      </c>
      <c r="B36" s="5" t="str">
        <f>"1004"</f>
        <v>1004</v>
      </c>
      <c r="C36" s="5" t="s">
        <v>6</v>
      </c>
      <c r="D36" s="5"/>
    </row>
    <row r="37" ht="14.1" customHeight="1" spans="1:4">
      <c r="A37" s="5" t="str">
        <f>"徐荧蔗"</f>
        <v>徐荧蔗</v>
      </c>
      <c r="B37" s="5" t="str">
        <f>"1004"</f>
        <v>1004</v>
      </c>
      <c r="C37" s="5" t="s">
        <v>6</v>
      </c>
      <c r="D37" s="5"/>
    </row>
    <row r="38" ht="14.1" customHeight="1" spans="1:4">
      <c r="A38" s="5" t="str">
        <f>"宋亚静"</f>
        <v>宋亚静</v>
      </c>
      <c r="B38" s="5" t="str">
        <f>"1004"</f>
        <v>1004</v>
      </c>
      <c r="C38" s="5" t="s">
        <v>6</v>
      </c>
      <c r="D38" s="5"/>
    </row>
    <row r="39" ht="14.1" customHeight="1" spans="1:4">
      <c r="A39" s="5" t="str">
        <f>"樊冰冰"</f>
        <v>樊冰冰</v>
      </c>
      <c r="B39" s="5" t="str">
        <f>"1004"</f>
        <v>1004</v>
      </c>
      <c r="C39" s="5" t="s">
        <v>6</v>
      </c>
      <c r="D39" s="5"/>
    </row>
    <row r="40" ht="14.1" customHeight="1" spans="1:4">
      <c r="A40" s="5" t="str">
        <f>"齐艾卓菡"</f>
        <v>齐艾卓菡</v>
      </c>
      <c r="B40" s="5" t="str">
        <f>"1004"</f>
        <v>1004</v>
      </c>
      <c r="C40" s="5" t="s">
        <v>6</v>
      </c>
      <c r="D40" s="5"/>
    </row>
    <row r="41" ht="14.1" customHeight="1" spans="1:4">
      <c r="A41" s="5" t="str">
        <f>"武婷"</f>
        <v>武婷</v>
      </c>
      <c r="B41" s="5" t="str">
        <f>"1004"</f>
        <v>1004</v>
      </c>
      <c r="C41" s="5" t="s">
        <v>6</v>
      </c>
      <c r="D41" s="5"/>
    </row>
    <row r="42" ht="14.1" customHeight="1" spans="1:4">
      <c r="A42" s="5" t="str">
        <f>"李梦涵"</f>
        <v>李梦涵</v>
      </c>
      <c r="B42" s="5" t="str">
        <f>"1004"</f>
        <v>1004</v>
      </c>
      <c r="C42" s="5" t="s">
        <v>6</v>
      </c>
      <c r="D42" s="5"/>
    </row>
    <row r="43" ht="14.1" customHeight="1" spans="1:4">
      <c r="A43" s="5" t="str">
        <f>"张晓明"</f>
        <v>张晓明</v>
      </c>
      <c r="B43" s="5" t="str">
        <f>"1004"</f>
        <v>1004</v>
      </c>
      <c r="C43" s="5" t="s">
        <v>6</v>
      </c>
      <c r="D43" s="5"/>
    </row>
    <row r="44" ht="14.1" customHeight="1" spans="1:4">
      <c r="A44" s="5" t="str">
        <f>"马晶晶"</f>
        <v>马晶晶</v>
      </c>
      <c r="B44" s="5" t="str">
        <f>"1004"</f>
        <v>1004</v>
      </c>
      <c r="C44" s="5" t="s">
        <v>6</v>
      </c>
      <c r="D44" s="5"/>
    </row>
    <row r="45" ht="14.1" customHeight="1" spans="1:4">
      <c r="A45" s="5" t="str">
        <f>"包海娜"</f>
        <v>包海娜</v>
      </c>
      <c r="B45" s="5" t="str">
        <f>"1004"</f>
        <v>1004</v>
      </c>
      <c r="C45" s="5" t="s">
        <v>6</v>
      </c>
      <c r="D45" s="5"/>
    </row>
    <row r="46" ht="14.1" customHeight="1" spans="1:4">
      <c r="A46" s="5" t="str">
        <f>"齐燕荣"</f>
        <v>齐燕荣</v>
      </c>
      <c r="B46" s="5" t="str">
        <f>"1004"</f>
        <v>1004</v>
      </c>
      <c r="C46" s="5" t="s">
        <v>6</v>
      </c>
      <c r="D46" s="5"/>
    </row>
    <row r="47" ht="14.1" customHeight="1" spans="1:4">
      <c r="A47" s="5" t="str">
        <f>"李闪闪"</f>
        <v>李闪闪</v>
      </c>
      <c r="B47" s="5" t="str">
        <f>"1004"</f>
        <v>1004</v>
      </c>
      <c r="C47" s="5" t="s">
        <v>6</v>
      </c>
      <c r="D47" s="5"/>
    </row>
    <row r="48" ht="14.1" customHeight="1" spans="1:4">
      <c r="A48" s="5" t="str">
        <f>"马雪"</f>
        <v>马雪</v>
      </c>
      <c r="B48" s="5" t="str">
        <f>"1004"</f>
        <v>1004</v>
      </c>
      <c r="C48" s="5" t="s">
        <v>6</v>
      </c>
      <c r="D48" s="5"/>
    </row>
    <row r="49" ht="14.1" customHeight="1" spans="1:4">
      <c r="A49" s="5" t="str">
        <f>"苏依冉"</f>
        <v>苏依冉</v>
      </c>
      <c r="B49" s="5" t="str">
        <f>"1004"</f>
        <v>1004</v>
      </c>
      <c r="C49" s="5" t="s">
        <v>6</v>
      </c>
      <c r="D49" s="5"/>
    </row>
    <row r="50" ht="14.1" customHeight="1" spans="1:4">
      <c r="A50" s="5" t="str">
        <f>"李兆玉"</f>
        <v>李兆玉</v>
      </c>
      <c r="B50" s="5" t="str">
        <f>"1004"</f>
        <v>1004</v>
      </c>
      <c r="C50" s="5" t="s">
        <v>6</v>
      </c>
      <c r="D50" s="5"/>
    </row>
    <row r="51" ht="14.1" customHeight="1" spans="1:4">
      <c r="A51" s="5" t="str">
        <f>"石亚楠"</f>
        <v>石亚楠</v>
      </c>
      <c r="B51" s="5" t="str">
        <f>"1004"</f>
        <v>1004</v>
      </c>
      <c r="C51" s="5" t="s">
        <v>6</v>
      </c>
      <c r="D51" s="5"/>
    </row>
    <row r="52" ht="14.1" customHeight="1" spans="1:4">
      <c r="A52" s="5" t="str">
        <f>"赵雯荻"</f>
        <v>赵雯荻</v>
      </c>
      <c r="B52" s="5" t="str">
        <f>"1004"</f>
        <v>1004</v>
      </c>
      <c r="C52" s="5" t="s">
        <v>6</v>
      </c>
      <c r="D52" s="5"/>
    </row>
    <row r="53" ht="14.1" customHeight="1" spans="1:4">
      <c r="A53" s="5" t="str">
        <f>"鲁欣欣"</f>
        <v>鲁欣欣</v>
      </c>
      <c r="B53" s="5" t="str">
        <f>"1004"</f>
        <v>1004</v>
      </c>
      <c r="C53" s="5" t="s">
        <v>6</v>
      </c>
      <c r="D53" s="5"/>
    </row>
    <row r="54" ht="14.1" customHeight="1" spans="1:4">
      <c r="A54" s="5" t="str">
        <f>"王晓晗"</f>
        <v>王晓晗</v>
      </c>
      <c r="B54" s="5" t="str">
        <f>"1004"</f>
        <v>1004</v>
      </c>
      <c r="C54" s="5" t="s">
        <v>6</v>
      </c>
      <c r="D54" s="5"/>
    </row>
    <row r="55" ht="14.1" customHeight="1" spans="1:4">
      <c r="A55" s="5" t="str">
        <f>"赵哲"</f>
        <v>赵哲</v>
      </c>
      <c r="B55" s="5" t="str">
        <f>"1004"</f>
        <v>1004</v>
      </c>
      <c r="C55" s="5" t="s">
        <v>6</v>
      </c>
      <c r="D55" s="5"/>
    </row>
    <row r="56" ht="14.1" customHeight="1" spans="1:4">
      <c r="A56" s="5" t="str">
        <f>"乔铭娅"</f>
        <v>乔铭娅</v>
      </c>
      <c r="B56" s="5" t="str">
        <f>"1004"</f>
        <v>1004</v>
      </c>
      <c r="C56" s="5" t="s">
        <v>6</v>
      </c>
      <c r="D56" s="5"/>
    </row>
    <row r="57" ht="14.1" customHeight="1" spans="1:4">
      <c r="A57" s="5" t="str">
        <f>"王琳琳"</f>
        <v>王琳琳</v>
      </c>
      <c r="B57" s="5" t="str">
        <f>"1004"</f>
        <v>1004</v>
      </c>
      <c r="C57" s="5" t="s">
        <v>6</v>
      </c>
      <c r="D57" s="5"/>
    </row>
    <row r="58" ht="14.1" customHeight="1" spans="1:4">
      <c r="A58" s="5" t="str">
        <f>"高静亚"</f>
        <v>高静亚</v>
      </c>
      <c r="B58" s="5" t="str">
        <f>"1004"</f>
        <v>1004</v>
      </c>
      <c r="C58" s="5" t="s">
        <v>6</v>
      </c>
      <c r="D58" s="5"/>
    </row>
    <row r="59" ht="14.1" customHeight="1" spans="1:4">
      <c r="A59" s="5" t="str">
        <f>"王爽"</f>
        <v>王爽</v>
      </c>
      <c r="B59" s="5" t="str">
        <f>"1004"</f>
        <v>1004</v>
      </c>
      <c r="C59" s="5" t="s">
        <v>6</v>
      </c>
      <c r="D59" s="5"/>
    </row>
    <row r="60" ht="14.1" customHeight="1" spans="1:4">
      <c r="A60" s="5" t="str">
        <f>"樊品"</f>
        <v>樊品</v>
      </c>
      <c r="B60" s="5" t="str">
        <f>"1004"</f>
        <v>1004</v>
      </c>
      <c r="C60" s="5" t="s">
        <v>6</v>
      </c>
      <c r="D60" s="5"/>
    </row>
    <row r="61" ht="14.1" customHeight="1" spans="1:4">
      <c r="A61" s="5" t="str">
        <f>"李园园"</f>
        <v>李园园</v>
      </c>
      <c r="B61" s="5" t="str">
        <f>"1004"</f>
        <v>1004</v>
      </c>
      <c r="C61" s="5" t="s">
        <v>6</v>
      </c>
      <c r="D61" s="5"/>
    </row>
    <row r="62" ht="14.1" customHeight="1" spans="1:4">
      <c r="A62" s="5" t="str">
        <f>"张颖莹"</f>
        <v>张颖莹</v>
      </c>
      <c r="B62" s="5" t="str">
        <f>"1004"</f>
        <v>1004</v>
      </c>
      <c r="C62" s="5" t="s">
        <v>6</v>
      </c>
      <c r="D62" s="5"/>
    </row>
    <row r="63" ht="14.1" customHeight="1" spans="1:4">
      <c r="A63" s="5" t="str">
        <f>"马蒙丽"</f>
        <v>马蒙丽</v>
      </c>
      <c r="B63" s="5" t="str">
        <f>"1004"</f>
        <v>1004</v>
      </c>
      <c r="C63" s="5" t="s">
        <v>6</v>
      </c>
      <c r="D63" s="5"/>
    </row>
    <row r="64" ht="14.1" customHeight="1" spans="1:4">
      <c r="A64" s="5" t="str">
        <f>"王乐"</f>
        <v>王乐</v>
      </c>
      <c r="B64" s="5" t="str">
        <f>"1004"</f>
        <v>1004</v>
      </c>
      <c r="C64" s="5" t="s">
        <v>6</v>
      </c>
      <c r="D64" s="5"/>
    </row>
    <row r="65" ht="14.1" customHeight="1" spans="1:4">
      <c r="A65" s="5" t="str">
        <f>"孙婷"</f>
        <v>孙婷</v>
      </c>
      <c r="B65" s="5" t="str">
        <f>"1004"</f>
        <v>1004</v>
      </c>
      <c r="C65" s="5" t="s">
        <v>6</v>
      </c>
      <c r="D65" s="5"/>
    </row>
    <row r="66" ht="14.1" customHeight="1" spans="1:4">
      <c r="A66" s="5" t="str">
        <f>"陶旭岩"</f>
        <v>陶旭岩</v>
      </c>
      <c r="B66" s="5" t="str">
        <f>"1004"</f>
        <v>1004</v>
      </c>
      <c r="C66" s="5" t="s">
        <v>6</v>
      </c>
      <c r="D66" s="5"/>
    </row>
    <row r="67" ht="14.1" customHeight="1" spans="1:4">
      <c r="A67" s="5" t="str">
        <f>"王一鸣"</f>
        <v>王一鸣</v>
      </c>
      <c r="B67" s="5" t="str">
        <f>"1004"</f>
        <v>1004</v>
      </c>
      <c r="C67" s="5" t="s">
        <v>6</v>
      </c>
      <c r="D67" s="5"/>
    </row>
    <row r="68" ht="14.1" customHeight="1" spans="1:4">
      <c r="A68" s="5" t="str">
        <f>"王雪杰"</f>
        <v>王雪杰</v>
      </c>
      <c r="B68" s="5" t="str">
        <f>"1004"</f>
        <v>1004</v>
      </c>
      <c r="C68" s="5" t="s">
        <v>6</v>
      </c>
      <c r="D68" s="5"/>
    </row>
    <row r="69" ht="14.1" customHeight="1" spans="1:4">
      <c r="A69" s="5" t="str">
        <f>"王莹"</f>
        <v>王莹</v>
      </c>
      <c r="B69" s="5" t="str">
        <f>"1004"</f>
        <v>1004</v>
      </c>
      <c r="C69" s="5" t="s">
        <v>6</v>
      </c>
      <c r="D69" s="5"/>
    </row>
    <row r="70" ht="14.1" customHeight="1" spans="1:4">
      <c r="A70" s="5" t="str">
        <f>"丁喆"</f>
        <v>丁喆</v>
      </c>
      <c r="B70" s="5" t="str">
        <f>"1004"</f>
        <v>1004</v>
      </c>
      <c r="C70" s="5" t="s">
        <v>6</v>
      </c>
      <c r="D70" s="5"/>
    </row>
    <row r="71" ht="14.1" customHeight="1" spans="1:4">
      <c r="A71" s="5" t="str">
        <f>"牛晨瑜"</f>
        <v>牛晨瑜</v>
      </c>
      <c r="B71" s="5" t="str">
        <f>"1004"</f>
        <v>1004</v>
      </c>
      <c r="C71" s="5" t="s">
        <v>6</v>
      </c>
      <c r="D71" s="5"/>
    </row>
    <row r="72" ht="14.1" customHeight="1" spans="1:4">
      <c r="A72" s="5" t="str">
        <f>"赵智阳"</f>
        <v>赵智阳</v>
      </c>
      <c r="B72" s="5" t="str">
        <f>"1004"</f>
        <v>1004</v>
      </c>
      <c r="C72" s="5" t="s">
        <v>6</v>
      </c>
      <c r="D72" s="5"/>
    </row>
    <row r="73" ht="14.1" customHeight="1" spans="1:4">
      <c r="A73" s="5" t="str">
        <f>"梁迎春"</f>
        <v>梁迎春</v>
      </c>
      <c r="B73" s="5" t="str">
        <f>"1004"</f>
        <v>1004</v>
      </c>
      <c r="C73" s="5" t="s">
        <v>6</v>
      </c>
      <c r="D73" s="5"/>
    </row>
    <row r="74" ht="14.1" customHeight="1" spans="1:4">
      <c r="A74" s="5" t="str">
        <f>"禹大帅"</f>
        <v>禹大帅</v>
      </c>
      <c r="B74" s="5" t="str">
        <f>"1004"</f>
        <v>1004</v>
      </c>
      <c r="C74" s="5" t="s">
        <v>6</v>
      </c>
      <c r="D74" s="5"/>
    </row>
    <row r="75" ht="14.1" customHeight="1" spans="1:4">
      <c r="A75" s="5" t="str">
        <f>"赵迎"</f>
        <v>赵迎</v>
      </c>
      <c r="B75" s="5" t="str">
        <f>"1004"</f>
        <v>1004</v>
      </c>
      <c r="C75" s="5" t="s">
        <v>6</v>
      </c>
      <c r="D75" s="5"/>
    </row>
    <row r="76" ht="14.1" customHeight="1" spans="1:4">
      <c r="A76" s="5" t="str">
        <f>"张珂"</f>
        <v>张珂</v>
      </c>
      <c r="B76" s="5" t="str">
        <f>"1004"</f>
        <v>1004</v>
      </c>
      <c r="C76" s="5" t="s">
        <v>6</v>
      </c>
      <c r="D76" s="5"/>
    </row>
    <row r="77" ht="14.1" customHeight="1" spans="1:4">
      <c r="A77" s="5" t="str">
        <f>"郭会丽"</f>
        <v>郭会丽</v>
      </c>
      <c r="B77" s="5" t="str">
        <f>"1004"</f>
        <v>1004</v>
      </c>
      <c r="C77" s="5" t="s">
        <v>6</v>
      </c>
      <c r="D77" s="5"/>
    </row>
    <row r="78" ht="14.1" customHeight="1" spans="1:4">
      <c r="A78" s="5" t="str">
        <f>"徐晴"</f>
        <v>徐晴</v>
      </c>
      <c r="B78" s="5" t="str">
        <f>"1004"</f>
        <v>1004</v>
      </c>
      <c r="C78" s="5" t="s">
        <v>6</v>
      </c>
      <c r="D78" s="5"/>
    </row>
    <row r="79" ht="14.1" customHeight="1" spans="1:4">
      <c r="A79" s="5" t="str">
        <f>"张珊"</f>
        <v>张珊</v>
      </c>
      <c r="B79" s="5" t="str">
        <f>"1004"</f>
        <v>1004</v>
      </c>
      <c r="C79" s="5" t="s">
        <v>6</v>
      </c>
      <c r="D79" s="5"/>
    </row>
    <row r="80" ht="14.1" customHeight="1" spans="1:4">
      <c r="A80" s="5" t="str">
        <f>"薛蔓莎"</f>
        <v>薛蔓莎</v>
      </c>
      <c r="B80" s="5" t="str">
        <f>"1004"</f>
        <v>1004</v>
      </c>
      <c r="C80" s="5" t="s">
        <v>6</v>
      </c>
      <c r="D80" s="5"/>
    </row>
    <row r="81" ht="14.1" customHeight="1" spans="1:4">
      <c r="A81" s="5" t="str">
        <f>"王甜梦"</f>
        <v>王甜梦</v>
      </c>
      <c r="B81" s="5" t="str">
        <f>"1004"</f>
        <v>1004</v>
      </c>
      <c r="C81" s="5" t="s">
        <v>6</v>
      </c>
      <c r="D81" s="5"/>
    </row>
    <row r="82" ht="14.1" customHeight="1" spans="1:4">
      <c r="A82" s="5" t="str">
        <f>"冯兴苗"</f>
        <v>冯兴苗</v>
      </c>
      <c r="B82" s="5" t="str">
        <f>"1004"</f>
        <v>1004</v>
      </c>
      <c r="C82" s="5" t="s">
        <v>6</v>
      </c>
      <c r="D82" s="5"/>
    </row>
    <row r="83" ht="14.1" customHeight="1" spans="1:4">
      <c r="A83" s="5" t="str">
        <f>"阎宇星"</f>
        <v>阎宇星</v>
      </c>
      <c r="B83" s="5" t="str">
        <f>"1005"</f>
        <v>1005</v>
      </c>
      <c r="C83" s="5" t="s">
        <v>7</v>
      </c>
      <c r="D83" s="5"/>
    </row>
    <row r="84" ht="14.1" customHeight="1" spans="1:4">
      <c r="A84" s="5" t="str">
        <f>"史梦迪"</f>
        <v>史梦迪</v>
      </c>
      <c r="B84" s="5" t="str">
        <f>"1005"</f>
        <v>1005</v>
      </c>
      <c r="C84" s="5" t="s">
        <v>7</v>
      </c>
      <c r="D84" s="5"/>
    </row>
    <row r="85" ht="14.1" customHeight="1" spans="1:4">
      <c r="A85" s="5" t="str">
        <f>"徐璟阳"</f>
        <v>徐璟阳</v>
      </c>
      <c r="B85" s="5" t="str">
        <f>"1005"</f>
        <v>1005</v>
      </c>
      <c r="C85" s="5" t="s">
        <v>7</v>
      </c>
      <c r="D85" s="5"/>
    </row>
    <row r="86" ht="14.1" customHeight="1" spans="1:4">
      <c r="A86" s="5" t="str">
        <f>"毛酒"</f>
        <v>毛酒</v>
      </c>
      <c r="B86" s="5" t="str">
        <f>"1005"</f>
        <v>1005</v>
      </c>
      <c r="C86" s="5" t="s">
        <v>7</v>
      </c>
      <c r="D86" s="5"/>
    </row>
    <row r="87" ht="14.1" customHeight="1" spans="1:4">
      <c r="A87" s="5" t="str">
        <f>"严乙芳"</f>
        <v>严乙芳</v>
      </c>
      <c r="B87" s="5" t="str">
        <f>"1005"</f>
        <v>1005</v>
      </c>
      <c r="C87" s="5" t="s">
        <v>7</v>
      </c>
      <c r="D87" s="5"/>
    </row>
    <row r="88" ht="14.1" customHeight="1" spans="1:4">
      <c r="A88" s="5" t="str">
        <f>"赵晶"</f>
        <v>赵晶</v>
      </c>
      <c r="B88" s="5" t="str">
        <f>"1005"</f>
        <v>1005</v>
      </c>
      <c r="C88" s="5" t="s">
        <v>7</v>
      </c>
      <c r="D88" s="5"/>
    </row>
    <row r="89" ht="14.1" customHeight="1" spans="1:4">
      <c r="A89" s="5" t="str">
        <f>"李江曼"</f>
        <v>李江曼</v>
      </c>
      <c r="B89" s="5" t="str">
        <f>"1005"</f>
        <v>1005</v>
      </c>
      <c r="C89" s="5" t="s">
        <v>7</v>
      </c>
      <c r="D89" s="5"/>
    </row>
    <row r="90" ht="14.1" customHeight="1" spans="1:4">
      <c r="A90" s="5" t="str">
        <f>"赵月"</f>
        <v>赵月</v>
      </c>
      <c r="B90" s="5" t="str">
        <f>"1005"</f>
        <v>1005</v>
      </c>
      <c r="C90" s="5" t="s">
        <v>7</v>
      </c>
      <c r="D90" s="5"/>
    </row>
    <row r="91" ht="14.1" customHeight="1" spans="1:4">
      <c r="A91" s="5" t="str">
        <f>"张天良"</f>
        <v>张天良</v>
      </c>
      <c r="B91" s="5" t="str">
        <f>"1005"</f>
        <v>1005</v>
      </c>
      <c r="C91" s="5" t="s">
        <v>7</v>
      </c>
      <c r="D91" s="5"/>
    </row>
    <row r="92" ht="14.1" customHeight="1" spans="1:4">
      <c r="A92" s="5" t="str">
        <f>"申永震"</f>
        <v>申永震</v>
      </c>
      <c r="B92" s="5" t="str">
        <f>"1005"</f>
        <v>1005</v>
      </c>
      <c r="C92" s="5" t="s">
        <v>7</v>
      </c>
      <c r="D92" s="5"/>
    </row>
    <row r="93" ht="14.1" customHeight="1" spans="1:4">
      <c r="A93" s="5" t="str">
        <f>"刘苗苗"</f>
        <v>刘苗苗</v>
      </c>
      <c r="B93" s="5" t="str">
        <f>"1005"</f>
        <v>1005</v>
      </c>
      <c r="C93" s="5" t="s">
        <v>7</v>
      </c>
      <c r="D93" s="5"/>
    </row>
    <row r="94" ht="14.1" customHeight="1" spans="1:4">
      <c r="A94" s="5" t="str">
        <f>"杨莹莹"</f>
        <v>杨莹莹</v>
      </c>
      <c r="B94" s="5" t="str">
        <f>"1005"</f>
        <v>1005</v>
      </c>
      <c r="C94" s="5" t="s">
        <v>7</v>
      </c>
      <c r="D94" s="5"/>
    </row>
    <row r="95" ht="14.1" customHeight="1" spans="1:4">
      <c r="A95" s="5" t="str">
        <f>"杨倩"</f>
        <v>杨倩</v>
      </c>
      <c r="B95" s="5" t="str">
        <f>"1005"</f>
        <v>1005</v>
      </c>
      <c r="C95" s="5" t="s">
        <v>7</v>
      </c>
      <c r="D95" s="5"/>
    </row>
    <row r="96" ht="14.1" customHeight="1" spans="1:4">
      <c r="A96" s="5" t="str">
        <f>"梁云霄"</f>
        <v>梁云霄</v>
      </c>
      <c r="B96" s="5" t="str">
        <f>"1005"</f>
        <v>1005</v>
      </c>
      <c r="C96" s="5" t="s">
        <v>7</v>
      </c>
      <c r="D96" s="5"/>
    </row>
    <row r="97" ht="14.1" customHeight="1" spans="1:4">
      <c r="A97" s="5" t="str">
        <f>"周颖"</f>
        <v>周颖</v>
      </c>
      <c r="B97" s="5" t="str">
        <f>"1005"</f>
        <v>1005</v>
      </c>
      <c r="C97" s="5" t="s">
        <v>7</v>
      </c>
      <c r="D97" s="5"/>
    </row>
    <row r="98" ht="14.1" customHeight="1" spans="1:4">
      <c r="A98" s="5" t="str">
        <f>"张荣鑫"</f>
        <v>张荣鑫</v>
      </c>
      <c r="B98" s="5" t="str">
        <f>"1005"</f>
        <v>1005</v>
      </c>
      <c r="C98" s="5" t="s">
        <v>7</v>
      </c>
      <c r="D98" s="5"/>
    </row>
    <row r="99" ht="14.1" customHeight="1" spans="1:4">
      <c r="A99" s="5" t="str">
        <f>"汪洋"</f>
        <v>汪洋</v>
      </c>
      <c r="B99" s="5" t="str">
        <f>"1005"</f>
        <v>1005</v>
      </c>
      <c r="C99" s="5" t="s">
        <v>7</v>
      </c>
      <c r="D99" s="5"/>
    </row>
    <row r="100" ht="14.1" customHeight="1" spans="1:4">
      <c r="A100" s="5" t="str">
        <f>"刘洋"</f>
        <v>刘洋</v>
      </c>
      <c r="B100" s="5" t="str">
        <f>"1005"</f>
        <v>1005</v>
      </c>
      <c r="C100" s="5" t="s">
        <v>7</v>
      </c>
      <c r="D100" s="5"/>
    </row>
    <row r="101" ht="14.1" customHeight="1" spans="1:4">
      <c r="A101" s="5" t="str">
        <f>"刘月婵"</f>
        <v>刘月婵</v>
      </c>
      <c r="B101" s="5" t="str">
        <f>"1005"</f>
        <v>1005</v>
      </c>
      <c r="C101" s="5" t="s">
        <v>7</v>
      </c>
      <c r="D101" s="5"/>
    </row>
    <row r="102" ht="14.1" customHeight="1" spans="1:4">
      <c r="A102" s="5" t="str">
        <f>"庄朋远"</f>
        <v>庄朋远</v>
      </c>
      <c r="B102" s="5" t="str">
        <f>"1005"</f>
        <v>1005</v>
      </c>
      <c r="C102" s="5" t="s">
        <v>7</v>
      </c>
      <c r="D102" s="5"/>
    </row>
    <row r="103" ht="14.1" customHeight="1" spans="1:4">
      <c r="A103" s="5" t="str">
        <f>"王雪菲"</f>
        <v>王雪菲</v>
      </c>
      <c r="B103" s="5" t="str">
        <f>"1005"</f>
        <v>1005</v>
      </c>
      <c r="C103" s="5" t="s">
        <v>7</v>
      </c>
      <c r="D103" s="5"/>
    </row>
    <row r="104" ht="14.1" customHeight="1" spans="1:4">
      <c r="A104" s="5" t="str">
        <f>"韩霄"</f>
        <v>韩霄</v>
      </c>
      <c r="B104" s="5" t="str">
        <f>"1005"</f>
        <v>1005</v>
      </c>
      <c r="C104" s="5" t="s">
        <v>7</v>
      </c>
      <c r="D104" s="5"/>
    </row>
    <row r="105" ht="14.1" customHeight="1" spans="1:4">
      <c r="A105" s="5" t="str">
        <f>"邹剑"</f>
        <v>邹剑</v>
      </c>
      <c r="B105" s="5" t="str">
        <f>"1005"</f>
        <v>1005</v>
      </c>
      <c r="C105" s="5" t="s">
        <v>7</v>
      </c>
      <c r="D105" s="5"/>
    </row>
    <row r="106" ht="14.1" customHeight="1" spans="1:4">
      <c r="A106" s="5" t="str">
        <f>"余培焱"</f>
        <v>余培焱</v>
      </c>
      <c r="B106" s="5" t="str">
        <f>"1005"</f>
        <v>1005</v>
      </c>
      <c r="C106" s="5" t="s">
        <v>7</v>
      </c>
      <c r="D106" s="5"/>
    </row>
    <row r="107" ht="14.1" customHeight="1" spans="1:4">
      <c r="A107" s="5" t="str">
        <f>"范纯"</f>
        <v>范纯</v>
      </c>
      <c r="B107" s="5" t="str">
        <f>"1005"</f>
        <v>1005</v>
      </c>
      <c r="C107" s="5" t="s">
        <v>7</v>
      </c>
      <c r="D107" s="5"/>
    </row>
    <row r="108" ht="14.1" customHeight="1" spans="1:4">
      <c r="A108" s="5" t="str">
        <f>"张飒"</f>
        <v>张飒</v>
      </c>
      <c r="B108" s="5" t="str">
        <f>"1005"</f>
        <v>1005</v>
      </c>
      <c r="C108" s="5" t="s">
        <v>7</v>
      </c>
      <c r="D108" s="5"/>
    </row>
    <row r="109" ht="14.1" customHeight="1" spans="1:4">
      <c r="A109" s="5" t="str">
        <f>"赵聪"</f>
        <v>赵聪</v>
      </c>
      <c r="B109" s="5" t="str">
        <f>"1005"</f>
        <v>1005</v>
      </c>
      <c r="C109" s="5" t="s">
        <v>7</v>
      </c>
      <c r="D109" s="5"/>
    </row>
    <row r="110" ht="14.1" customHeight="1" spans="1:4">
      <c r="A110" s="5" t="str">
        <f>"薛文莎"</f>
        <v>薛文莎</v>
      </c>
      <c r="B110" s="5" t="str">
        <f>"1005"</f>
        <v>1005</v>
      </c>
      <c r="C110" s="5" t="s">
        <v>7</v>
      </c>
      <c r="D110" s="5"/>
    </row>
    <row r="111" ht="14.1" customHeight="1" spans="1:4">
      <c r="A111" s="5" t="str">
        <f>"蔺森"</f>
        <v>蔺森</v>
      </c>
      <c r="B111" s="5" t="str">
        <f>"1005"</f>
        <v>1005</v>
      </c>
      <c r="C111" s="5" t="s">
        <v>7</v>
      </c>
      <c r="D111" s="5"/>
    </row>
    <row r="112" ht="14.1" customHeight="1" spans="1:4">
      <c r="A112" s="5" t="str">
        <f>"孙月"</f>
        <v>孙月</v>
      </c>
      <c r="B112" s="5" t="str">
        <f>"1005"</f>
        <v>1005</v>
      </c>
      <c r="C112" s="5" t="s">
        <v>7</v>
      </c>
      <c r="D112" s="5"/>
    </row>
    <row r="113" ht="14.1" customHeight="1" spans="1:4">
      <c r="A113" s="5" t="str">
        <f>"陶成坤"</f>
        <v>陶成坤</v>
      </c>
      <c r="B113" s="5" t="str">
        <f>"1005"</f>
        <v>1005</v>
      </c>
      <c r="C113" s="5" t="s">
        <v>7</v>
      </c>
      <c r="D113" s="5"/>
    </row>
    <row r="114" ht="14.1" customHeight="1" spans="1:4">
      <c r="A114" s="5" t="str">
        <f>"张萌"</f>
        <v>张萌</v>
      </c>
      <c r="B114" s="5" t="str">
        <f>"1005"</f>
        <v>1005</v>
      </c>
      <c r="C114" s="5" t="s">
        <v>7</v>
      </c>
      <c r="D114" s="5"/>
    </row>
    <row r="115" ht="14.1" customHeight="1" spans="1:4">
      <c r="A115" s="5" t="str">
        <f>"温姚佳"</f>
        <v>温姚佳</v>
      </c>
      <c r="B115" s="5" t="str">
        <f>"1005"</f>
        <v>1005</v>
      </c>
      <c r="C115" s="5" t="s">
        <v>7</v>
      </c>
      <c r="D115" s="5"/>
    </row>
    <row r="116" ht="14.1" customHeight="1" spans="1:4">
      <c r="A116" s="5" t="str">
        <f>"史有明"</f>
        <v>史有明</v>
      </c>
      <c r="B116" s="5" t="str">
        <f>"1005"</f>
        <v>1005</v>
      </c>
      <c r="C116" s="5" t="s">
        <v>7</v>
      </c>
      <c r="D116" s="5"/>
    </row>
    <row r="117" ht="14.1" customHeight="1" spans="1:4">
      <c r="A117" s="5" t="str">
        <f>"腊留言"</f>
        <v>腊留言</v>
      </c>
      <c r="B117" s="5" t="str">
        <f>"1005"</f>
        <v>1005</v>
      </c>
      <c r="C117" s="5" t="s">
        <v>7</v>
      </c>
      <c r="D117" s="5"/>
    </row>
    <row r="118" ht="14.1" customHeight="1" spans="1:4">
      <c r="A118" s="5" t="str">
        <f>"邹艺卓"</f>
        <v>邹艺卓</v>
      </c>
      <c r="B118" s="5" t="str">
        <f>"1005"</f>
        <v>1005</v>
      </c>
      <c r="C118" s="5" t="s">
        <v>7</v>
      </c>
      <c r="D118" s="5"/>
    </row>
    <row r="119" ht="14.1" customHeight="1" spans="1:4">
      <c r="A119" s="5" t="str">
        <f>"张迪"</f>
        <v>张迪</v>
      </c>
      <c r="B119" s="5" t="str">
        <f>"1005"</f>
        <v>1005</v>
      </c>
      <c r="C119" s="5" t="s">
        <v>7</v>
      </c>
      <c r="D119" s="5"/>
    </row>
    <row r="120" ht="14.1" customHeight="1" spans="1:4">
      <c r="A120" s="5" t="str">
        <f>"王永霞"</f>
        <v>王永霞</v>
      </c>
      <c r="B120" s="5" t="str">
        <f>"1005"</f>
        <v>1005</v>
      </c>
      <c r="C120" s="5" t="s">
        <v>7</v>
      </c>
      <c r="D120" s="5"/>
    </row>
    <row r="121" ht="14.1" customHeight="1" spans="1:4">
      <c r="A121" s="5" t="str">
        <f>"张飒"</f>
        <v>张飒</v>
      </c>
      <c r="B121" s="5" t="str">
        <f>"1005"</f>
        <v>1005</v>
      </c>
      <c r="C121" s="5" t="s">
        <v>7</v>
      </c>
      <c r="D121" s="5"/>
    </row>
    <row r="122" ht="14.1" customHeight="1" spans="1:4">
      <c r="A122" s="5" t="str">
        <f>"李智涵"</f>
        <v>李智涵</v>
      </c>
      <c r="B122" s="5" t="str">
        <f>"1005"</f>
        <v>1005</v>
      </c>
      <c r="C122" s="5" t="s">
        <v>7</v>
      </c>
      <c r="D122" s="5"/>
    </row>
    <row r="123" ht="14.1" customHeight="1" spans="1:4">
      <c r="A123" s="5" t="str">
        <f>"刘珂昕"</f>
        <v>刘珂昕</v>
      </c>
      <c r="B123" s="5" t="str">
        <f>"1005"</f>
        <v>1005</v>
      </c>
      <c r="C123" s="5" t="s">
        <v>7</v>
      </c>
      <c r="D123" s="5"/>
    </row>
    <row r="124" ht="14.1" customHeight="1" spans="1:4">
      <c r="A124" s="5" t="str">
        <f>"邱倩"</f>
        <v>邱倩</v>
      </c>
      <c r="B124" s="5" t="str">
        <f>"1005"</f>
        <v>1005</v>
      </c>
      <c r="C124" s="5" t="s">
        <v>7</v>
      </c>
      <c r="D124" s="5"/>
    </row>
    <row r="125" ht="14.1" customHeight="1" spans="1:4">
      <c r="A125" s="5" t="str">
        <f>"齐申梦"</f>
        <v>齐申梦</v>
      </c>
      <c r="B125" s="5" t="str">
        <f>"1005"</f>
        <v>1005</v>
      </c>
      <c r="C125" s="5" t="s">
        <v>7</v>
      </c>
      <c r="D125" s="5"/>
    </row>
    <row r="126" ht="14.1" customHeight="1" spans="1:4">
      <c r="A126" s="5" t="str">
        <f>"刘楠"</f>
        <v>刘楠</v>
      </c>
      <c r="B126" s="5" t="str">
        <f>"1005"</f>
        <v>1005</v>
      </c>
      <c r="C126" s="5" t="s">
        <v>7</v>
      </c>
      <c r="D126" s="5"/>
    </row>
    <row r="127" ht="14.1" customHeight="1" spans="1:4">
      <c r="A127" s="5" t="str">
        <f>"孙中博"</f>
        <v>孙中博</v>
      </c>
      <c r="B127" s="5" t="str">
        <f>"1005"</f>
        <v>1005</v>
      </c>
      <c r="C127" s="5" t="s">
        <v>7</v>
      </c>
      <c r="D127" s="5"/>
    </row>
    <row r="128" ht="14.1" customHeight="1" spans="1:4">
      <c r="A128" s="5" t="str">
        <f>"韩盈盈"</f>
        <v>韩盈盈</v>
      </c>
      <c r="B128" s="5" t="str">
        <f>"1005"</f>
        <v>1005</v>
      </c>
      <c r="C128" s="5" t="s">
        <v>7</v>
      </c>
      <c r="D128" s="5"/>
    </row>
    <row r="129" ht="14.1" customHeight="1" spans="1:4">
      <c r="A129" s="5" t="str">
        <f>"黄颖"</f>
        <v>黄颖</v>
      </c>
      <c r="B129" s="5" t="str">
        <f>"1005"</f>
        <v>1005</v>
      </c>
      <c r="C129" s="5" t="s">
        <v>7</v>
      </c>
      <c r="D129" s="5"/>
    </row>
    <row r="130" ht="14.1" customHeight="1" spans="1:4">
      <c r="A130" s="5" t="str">
        <f>"陈卜瑜"</f>
        <v>陈卜瑜</v>
      </c>
      <c r="B130" s="5" t="str">
        <f>"1005"</f>
        <v>1005</v>
      </c>
      <c r="C130" s="5" t="s">
        <v>7</v>
      </c>
      <c r="D130" s="5"/>
    </row>
    <row r="131" ht="14.1" customHeight="1" spans="1:4">
      <c r="A131" s="5" t="str">
        <f>"鲍婉君"</f>
        <v>鲍婉君</v>
      </c>
      <c r="B131" s="5" t="str">
        <f>"1005"</f>
        <v>1005</v>
      </c>
      <c r="C131" s="5" t="s">
        <v>7</v>
      </c>
      <c r="D131" s="5"/>
    </row>
    <row r="132" ht="14.1" customHeight="1" spans="1:4">
      <c r="A132" s="5" t="str">
        <f>"丁双双"</f>
        <v>丁双双</v>
      </c>
      <c r="B132" s="5" t="str">
        <f>"1005"</f>
        <v>1005</v>
      </c>
      <c r="C132" s="5" t="s">
        <v>7</v>
      </c>
      <c r="D132" s="5"/>
    </row>
    <row r="133" ht="14.1" customHeight="1" spans="1:4">
      <c r="A133" s="5" t="str">
        <f>"赵祥"</f>
        <v>赵祥</v>
      </c>
      <c r="B133" s="5" t="str">
        <f>"1005"</f>
        <v>1005</v>
      </c>
      <c r="C133" s="5" t="s">
        <v>7</v>
      </c>
      <c r="D133" s="5"/>
    </row>
    <row r="134" ht="14.1" customHeight="1" spans="1:4">
      <c r="A134" s="5" t="str">
        <f>"黄果"</f>
        <v>黄果</v>
      </c>
      <c r="B134" s="5" t="str">
        <f>"1005"</f>
        <v>1005</v>
      </c>
      <c r="C134" s="5" t="s">
        <v>7</v>
      </c>
      <c r="D134" s="5"/>
    </row>
    <row r="135" ht="14.1" customHeight="1" spans="1:4">
      <c r="A135" s="5" t="str">
        <f>"山楠"</f>
        <v>山楠</v>
      </c>
      <c r="B135" s="5" t="str">
        <f>"1005"</f>
        <v>1005</v>
      </c>
      <c r="C135" s="5" t="s">
        <v>7</v>
      </c>
      <c r="D135" s="5"/>
    </row>
    <row r="136" ht="14.1" customHeight="1" spans="1:4">
      <c r="A136" s="5" t="str">
        <f>"袁赫"</f>
        <v>袁赫</v>
      </c>
      <c r="B136" s="5" t="str">
        <f>"1005"</f>
        <v>1005</v>
      </c>
      <c r="C136" s="5" t="s">
        <v>7</v>
      </c>
      <c r="D136" s="5"/>
    </row>
    <row r="137" ht="14.1" customHeight="1" spans="1:4">
      <c r="A137" s="5" t="str">
        <f>"赵燕玲"</f>
        <v>赵燕玲</v>
      </c>
      <c r="B137" s="5" t="str">
        <f>"1005"</f>
        <v>1005</v>
      </c>
      <c r="C137" s="5" t="s">
        <v>7</v>
      </c>
      <c r="D137" s="5"/>
    </row>
    <row r="138" ht="14.1" customHeight="1" spans="1:4">
      <c r="A138" s="5" t="str">
        <f>"匡肖"</f>
        <v>匡肖</v>
      </c>
      <c r="B138" s="5" t="str">
        <f>"1005"</f>
        <v>1005</v>
      </c>
      <c r="C138" s="5" t="s">
        <v>7</v>
      </c>
      <c r="D138" s="5"/>
    </row>
    <row r="139" ht="14.1" customHeight="1" spans="1:4">
      <c r="A139" s="5" t="str">
        <f>"苏珊"</f>
        <v>苏珊</v>
      </c>
      <c r="B139" s="5" t="str">
        <f>"1005"</f>
        <v>1005</v>
      </c>
      <c r="C139" s="5" t="s">
        <v>7</v>
      </c>
      <c r="D139" s="5"/>
    </row>
    <row r="140" ht="14.1" customHeight="1" spans="1:4">
      <c r="A140" s="5" t="str">
        <f>"宋孟莉"</f>
        <v>宋孟莉</v>
      </c>
      <c r="B140" s="5" t="str">
        <f>"1005"</f>
        <v>1005</v>
      </c>
      <c r="C140" s="5" t="s">
        <v>7</v>
      </c>
      <c r="D140" s="5"/>
    </row>
    <row r="141" ht="14.1" customHeight="1" spans="1:4">
      <c r="A141" s="5" t="str">
        <f>"朱琳怡"</f>
        <v>朱琳怡</v>
      </c>
      <c r="B141" s="5" t="str">
        <f>"1005"</f>
        <v>1005</v>
      </c>
      <c r="C141" s="5" t="s">
        <v>7</v>
      </c>
      <c r="D141" s="5"/>
    </row>
    <row r="142" ht="14.1" customHeight="1" spans="1:4">
      <c r="A142" s="5" t="str">
        <f>"施婷婷"</f>
        <v>施婷婷</v>
      </c>
      <c r="B142" s="5" t="str">
        <f>"1005"</f>
        <v>1005</v>
      </c>
      <c r="C142" s="5" t="s">
        <v>7</v>
      </c>
      <c r="D142" s="5"/>
    </row>
    <row r="143" ht="14.1" customHeight="1" spans="1:4">
      <c r="A143" s="5" t="str">
        <f>"沈云峰"</f>
        <v>沈云峰</v>
      </c>
      <c r="B143" s="5" t="str">
        <f>"1005"</f>
        <v>1005</v>
      </c>
      <c r="C143" s="5" t="s">
        <v>7</v>
      </c>
      <c r="D143" s="5"/>
    </row>
    <row r="144" ht="14.1" customHeight="1" spans="1:4">
      <c r="A144" s="5" t="str">
        <f>"尹航"</f>
        <v>尹航</v>
      </c>
      <c r="B144" s="5" t="str">
        <f>"1005"</f>
        <v>1005</v>
      </c>
      <c r="C144" s="5" t="s">
        <v>7</v>
      </c>
      <c r="D144" s="5"/>
    </row>
    <row r="145" ht="14.1" customHeight="1" spans="1:4">
      <c r="A145" s="5" t="str">
        <f>"齐梦园"</f>
        <v>齐梦园</v>
      </c>
      <c r="B145" s="5" t="str">
        <f>"1005"</f>
        <v>1005</v>
      </c>
      <c r="C145" s="5" t="s">
        <v>7</v>
      </c>
      <c r="D145" s="5"/>
    </row>
    <row r="146" ht="14.1" customHeight="1" spans="1:4">
      <c r="A146" s="5" t="str">
        <f>"李艳姿"</f>
        <v>李艳姿</v>
      </c>
      <c r="B146" s="5" t="str">
        <f>"1005"</f>
        <v>1005</v>
      </c>
      <c r="C146" s="5" t="s">
        <v>7</v>
      </c>
      <c r="D146" s="5"/>
    </row>
    <row r="147" ht="14.1" customHeight="1" spans="1:4">
      <c r="A147" s="5" t="str">
        <f>"袁梦"</f>
        <v>袁梦</v>
      </c>
      <c r="B147" s="5" t="str">
        <f>"1005"</f>
        <v>1005</v>
      </c>
      <c r="C147" s="5" t="s">
        <v>7</v>
      </c>
      <c r="D147" s="5"/>
    </row>
    <row r="148" ht="14.1" customHeight="1" spans="1:4">
      <c r="A148" s="5" t="str">
        <f>"吕玉娟"</f>
        <v>吕玉娟</v>
      </c>
      <c r="B148" s="5" t="str">
        <f>"1005"</f>
        <v>1005</v>
      </c>
      <c r="C148" s="5" t="s">
        <v>7</v>
      </c>
      <c r="D148" s="5"/>
    </row>
    <row r="149" ht="14.1" customHeight="1" spans="1:4">
      <c r="A149" s="5" t="str">
        <f>"郭俊宏"</f>
        <v>郭俊宏</v>
      </c>
      <c r="B149" s="5" t="str">
        <f>"1005"</f>
        <v>1005</v>
      </c>
      <c r="C149" s="5" t="s">
        <v>7</v>
      </c>
      <c r="D149" s="5"/>
    </row>
    <row r="150" ht="14.1" customHeight="1" spans="1:4">
      <c r="A150" s="5" t="str">
        <f>"江月"</f>
        <v>江月</v>
      </c>
      <c r="B150" s="5" t="str">
        <f>"1006"</f>
        <v>1006</v>
      </c>
      <c r="C150" s="5" t="s">
        <v>8</v>
      </c>
      <c r="D150" s="5"/>
    </row>
    <row r="151" ht="14.1" customHeight="1" spans="1:4">
      <c r="A151" s="5" t="str">
        <f>"马腾展"</f>
        <v>马腾展</v>
      </c>
      <c r="B151" s="5" t="str">
        <f>"1006"</f>
        <v>1006</v>
      </c>
      <c r="C151" s="5" t="s">
        <v>8</v>
      </c>
      <c r="D151" s="5"/>
    </row>
    <row r="152" ht="14.1" customHeight="1" spans="1:4">
      <c r="A152" s="5" t="str">
        <f>"马娟"</f>
        <v>马娟</v>
      </c>
      <c r="B152" s="5" t="str">
        <f>"1006"</f>
        <v>1006</v>
      </c>
      <c r="C152" s="5" t="s">
        <v>8</v>
      </c>
      <c r="D152" s="5"/>
    </row>
    <row r="153" ht="14.1" customHeight="1" spans="1:4">
      <c r="A153" s="5" t="str">
        <f>"张珊"</f>
        <v>张珊</v>
      </c>
      <c r="B153" s="5" t="str">
        <f>"1006"</f>
        <v>1006</v>
      </c>
      <c r="C153" s="5" t="s">
        <v>8</v>
      </c>
      <c r="D153" s="5"/>
    </row>
    <row r="154" ht="14.1" customHeight="1" spans="1:4">
      <c r="A154" s="5" t="str">
        <f>"朱嘉欣"</f>
        <v>朱嘉欣</v>
      </c>
      <c r="B154" s="5" t="str">
        <f>"1006"</f>
        <v>1006</v>
      </c>
      <c r="C154" s="5" t="s">
        <v>8</v>
      </c>
      <c r="D154" s="5"/>
    </row>
    <row r="155" ht="14.1" customHeight="1" spans="1:4">
      <c r="A155" s="5" t="str">
        <f>"齐笑"</f>
        <v>齐笑</v>
      </c>
      <c r="B155" s="5" t="str">
        <f>"1006"</f>
        <v>1006</v>
      </c>
      <c r="C155" s="5" t="s">
        <v>8</v>
      </c>
      <c r="D155" s="5"/>
    </row>
    <row r="156" ht="14.1" customHeight="1" spans="1:4">
      <c r="A156" s="5" t="str">
        <f>"吴赛"</f>
        <v>吴赛</v>
      </c>
      <c r="B156" s="5" t="str">
        <f>"1006"</f>
        <v>1006</v>
      </c>
      <c r="C156" s="5" t="s">
        <v>8</v>
      </c>
      <c r="D156" s="5"/>
    </row>
    <row r="157" ht="14.1" customHeight="1" spans="1:4">
      <c r="A157" s="5" t="str">
        <f>"张寒"</f>
        <v>张寒</v>
      </c>
      <c r="B157" s="5" t="str">
        <f>"1006"</f>
        <v>1006</v>
      </c>
      <c r="C157" s="5" t="s">
        <v>8</v>
      </c>
      <c r="D157" s="5"/>
    </row>
    <row r="158" ht="14.1" customHeight="1" spans="1:4">
      <c r="A158" s="5" t="str">
        <f>"崔益伟"</f>
        <v>崔益伟</v>
      </c>
      <c r="B158" s="5" t="str">
        <f>"1006"</f>
        <v>1006</v>
      </c>
      <c r="C158" s="5" t="s">
        <v>8</v>
      </c>
      <c r="D158" s="5"/>
    </row>
    <row r="159" ht="14.1" customHeight="1" spans="1:4">
      <c r="A159" s="5" t="str">
        <f>"李幸丽"</f>
        <v>李幸丽</v>
      </c>
      <c r="B159" s="5" t="str">
        <f>"1006"</f>
        <v>1006</v>
      </c>
      <c r="C159" s="5" t="s">
        <v>8</v>
      </c>
      <c r="D159" s="5"/>
    </row>
    <row r="160" ht="14.1" customHeight="1" spans="1:4">
      <c r="A160" s="5" t="str">
        <f>"张爽"</f>
        <v>张爽</v>
      </c>
      <c r="B160" s="5" t="str">
        <f>"1006"</f>
        <v>1006</v>
      </c>
      <c r="C160" s="5" t="s">
        <v>8</v>
      </c>
      <c r="D160" s="5"/>
    </row>
    <row r="161" ht="14.1" customHeight="1" spans="1:4">
      <c r="A161" s="5" t="str">
        <f>"鲁旖柔"</f>
        <v>鲁旖柔</v>
      </c>
      <c r="B161" s="5" t="str">
        <f>"1006"</f>
        <v>1006</v>
      </c>
      <c r="C161" s="5" t="s">
        <v>8</v>
      </c>
      <c r="D161" s="5"/>
    </row>
    <row r="162" ht="14.1" customHeight="1" spans="1:4">
      <c r="A162" s="5" t="str">
        <f>"王慧敏"</f>
        <v>王慧敏</v>
      </c>
      <c r="B162" s="5" t="str">
        <f>"1006"</f>
        <v>1006</v>
      </c>
      <c r="C162" s="5" t="s">
        <v>8</v>
      </c>
      <c r="D162" s="5"/>
    </row>
    <row r="163" ht="14.1" customHeight="1" spans="1:4">
      <c r="A163" s="5" t="str">
        <f>"王婵"</f>
        <v>王婵</v>
      </c>
      <c r="B163" s="5" t="str">
        <f>"1006"</f>
        <v>1006</v>
      </c>
      <c r="C163" s="5" t="s">
        <v>8</v>
      </c>
      <c r="D163" s="5"/>
    </row>
    <row r="164" ht="14.1" customHeight="1" spans="1:4">
      <c r="A164" s="5" t="str">
        <f>"齐圆"</f>
        <v>齐圆</v>
      </c>
      <c r="B164" s="5" t="str">
        <f>"1006"</f>
        <v>1006</v>
      </c>
      <c r="C164" s="5" t="s">
        <v>8</v>
      </c>
      <c r="D164" s="5"/>
    </row>
    <row r="165" ht="14.1" customHeight="1" spans="1:4">
      <c r="A165" s="5" t="str">
        <f>"宋阳"</f>
        <v>宋阳</v>
      </c>
      <c r="B165" s="5" t="str">
        <f>"1006"</f>
        <v>1006</v>
      </c>
      <c r="C165" s="5" t="s">
        <v>8</v>
      </c>
      <c r="D165" s="5"/>
    </row>
    <row r="166" ht="14.1" customHeight="1" spans="1:4">
      <c r="A166" s="5" t="str">
        <f>"宋莹"</f>
        <v>宋莹</v>
      </c>
      <c r="B166" s="5" t="str">
        <f>"1006"</f>
        <v>1006</v>
      </c>
      <c r="C166" s="5" t="s">
        <v>8</v>
      </c>
      <c r="D166" s="5"/>
    </row>
    <row r="167" ht="14.1" customHeight="1" spans="1:4">
      <c r="A167" s="5" t="str">
        <f>"李涵"</f>
        <v>李涵</v>
      </c>
      <c r="B167" s="5" t="str">
        <f>"1006"</f>
        <v>1006</v>
      </c>
      <c r="C167" s="5" t="s">
        <v>8</v>
      </c>
      <c r="D167" s="5"/>
    </row>
    <row r="168" ht="14.1" customHeight="1" spans="1:4">
      <c r="A168" s="5" t="str">
        <f>"任程"</f>
        <v>任程</v>
      </c>
      <c r="B168" s="5" t="str">
        <f>"1006"</f>
        <v>1006</v>
      </c>
      <c r="C168" s="5" t="s">
        <v>8</v>
      </c>
      <c r="D168" s="5"/>
    </row>
    <row r="169" ht="14.1" customHeight="1" spans="1:4">
      <c r="A169" s="5" t="str">
        <f>"詹琳"</f>
        <v>詹琳</v>
      </c>
      <c r="B169" s="5" t="str">
        <f>"1006"</f>
        <v>1006</v>
      </c>
      <c r="C169" s="5" t="s">
        <v>8</v>
      </c>
      <c r="D169" s="5"/>
    </row>
    <row r="170" ht="14.1" customHeight="1" spans="1:4">
      <c r="A170" s="5" t="str">
        <f>"方霄越"</f>
        <v>方霄越</v>
      </c>
      <c r="B170" s="5" t="str">
        <f>"1006"</f>
        <v>1006</v>
      </c>
      <c r="C170" s="5" t="s">
        <v>8</v>
      </c>
      <c r="D170" s="5"/>
    </row>
    <row r="171" ht="14.1" customHeight="1" spans="1:4">
      <c r="A171" s="5" t="str">
        <f>"魏晶晶"</f>
        <v>魏晶晶</v>
      </c>
      <c r="B171" s="5" t="str">
        <f>"1006"</f>
        <v>1006</v>
      </c>
      <c r="C171" s="5" t="s">
        <v>8</v>
      </c>
      <c r="D171" s="5"/>
    </row>
    <row r="172" ht="14.1" customHeight="1" spans="1:4">
      <c r="A172" s="5" t="str">
        <f>"武红恩"</f>
        <v>武红恩</v>
      </c>
      <c r="B172" s="5" t="str">
        <f>"1006"</f>
        <v>1006</v>
      </c>
      <c r="C172" s="5" t="s">
        <v>8</v>
      </c>
      <c r="D172" s="5"/>
    </row>
    <row r="173" ht="14.1" customHeight="1" spans="1:4">
      <c r="A173" s="5" t="str">
        <f>"张楠"</f>
        <v>张楠</v>
      </c>
      <c r="B173" s="5" t="str">
        <f>"1006"</f>
        <v>1006</v>
      </c>
      <c r="C173" s="5" t="s">
        <v>8</v>
      </c>
      <c r="D173" s="5"/>
    </row>
    <row r="174" ht="14.1" customHeight="1" spans="1:4">
      <c r="A174" s="5" t="str">
        <f>"洪怡帆"</f>
        <v>洪怡帆</v>
      </c>
      <c r="B174" s="5" t="str">
        <f>"1006"</f>
        <v>1006</v>
      </c>
      <c r="C174" s="5" t="s">
        <v>8</v>
      </c>
      <c r="D174" s="5"/>
    </row>
    <row r="175" ht="14.1" customHeight="1" spans="1:4">
      <c r="A175" s="5" t="str">
        <f>"田慧哲"</f>
        <v>田慧哲</v>
      </c>
      <c r="B175" s="5" t="str">
        <f>"1006"</f>
        <v>1006</v>
      </c>
      <c r="C175" s="5" t="s">
        <v>8</v>
      </c>
      <c r="D175" s="5"/>
    </row>
    <row r="176" ht="14.1" customHeight="1" spans="1:4">
      <c r="A176" s="5" t="str">
        <f>"张再弘"</f>
        <v>张再弘</v>
      </c>
      <c r="B176" s="5" t="str">
        <f>"1006"</f>
        <v>1006</v>
      </c>
      <c r="C176" s="5" t="s">
        <v>8</v>
      </c>
      <c r="D176" s="5"/>
    </row>
    <row r="177" ht="14.1" customHeight="1" spans="1:4">
      <c r="A177" s="5" t="str">
        <f>"孟阁"</f>
        <v>孟阁</v>
      </c>
      <c r="B177" s="5" t="str">
        <f>"1006"</f>
        <v>1006</v>
      </c>
      <c r="C177" s="5" t="s">
        <v>8</v>
      </c>
      <c r="D177" s="5"/>
    </row>
    <row r="178" ht="14.1" customHeight="1" spans="1:4">
      <c r="A178" s="5" t="str">
        <f>"范迪"</f>
        <v>范迪</v>
      </c>
      <c r="B178" s="5" t="str">
        <f>"1006"</f>
        <v>1006</v>
      </c>
      <c r="C178" s="5" t="s">
        <v>8</v>
      </c>
      <c r="D178" s="5"/>
    </row>
    <row r="179" ht="14.1" customHeight="1" spans="1:4">
      <c r="A179" s="5" t="str">
        <f>"康克玉"</f>
        <v>康克玉</v>
      </c>
      <c r="B179" s="5" t="str">
        <f>"1006"</f>
        <v>1006</v>
      </c>
      <c r="C179" s="5" t="s">
        <v>8</v>
      </c>
      <c r="D179" s="5"/>
    </row>
    <row r="180" ht="14.1" customHeight="1" spans="1:4">
      <c r="A180" s="5" t="str">
        <f>"赵孟雅"</f>
        <v>赵孟雅</v>
      </c>
      <c r="B180" s="5" t="str">
        <f>"1006"</f>
        <v>1006</v>
      </c>
      <c r="C180" s="5" t="s">
        <v>8</v>
      </c>
      <c r="D180" s="5"/>
    </row>
    <row r="181" ht="14.1" customHeight="1" spans="1:4">
      <c r="A181" s="5" t="str">
        <f>"王佳佳"</f>
        <v>王佳佳</v>
      </c>
      <c r="B181" s="5" t="str">
        <f>"1006"</f>
        <v>1006</v>
      </c>
      <c r="C181" s="5" t="s">
        <v>8</v>
      </c>
      <c r="D181" s="5"/>
    </row>
    <row r="182" ht="14.1" customHeight="1" spans="1:4">
      <c r="A182" s="5" t="str">
        <f>"杨丹丹"</f>
        <v>杨丹丹</v>
      </c>
      <c r="B182" s="5" t="str">
        <f>"1006"</f>
        <v>1006</v>
      </c>
      <c r="C182" s="5" t="s">
        <v>8</v>
      </c>
      <c r="D182" s="5"/>
    </row>
    <row r="183" ht="14.1" customHeight="1" spans="1:4">
      <c r="A183" s="5" t="str">
        <f>"王莹莹"</f>
        <v>王莹莹</v>
      </c>
      <c r="B183" s="5" t="str">
        <f>"1006"</f>
        <v>1006</v>
      </c>
      <c r="C183" s="5" t="s">
        <v>8</v>
      </c>
      <c r="D183" s="5"/>
    </row>
    <row r="184" ht="14.1" customHeight="1" spans="1:4">
      <c r="A184" s="5" t="str">
        <f>"李梦婷"</f>
        <v>李梦婷</v>
      </c>
      <c r="B184" s="5" t="str">
        <f>"1006"</f>
        <v>1006</v>
      </c>
      <c r="C184" s="5" t="s">
        <v>8</v>
      </c>
      <c r="D184" s="5"/>
    </row>
    <row r="185" ht="14.1" customHeight="1" spans="1:4">
      <c r="A185" s="5" t="str">
        <f>"于雪柯"</f>
        <v>于雪柯</v>
      </c>
      <c r="B185" s="5" t="str">
        <f>"1006"</f>
        <v>1006</v>
      </c>
      <c r="C185" s="5" t="s">
        <v>8</v>
      </c>
      <c r="D185" s="5"/>
    </row>
    <row r="186" ht="14.1" customHeight="1" spans="1:4">
      <c r="A186" s="5" t="str">
        <f>"程双"</f>
        <v>程双</v>
      </c>
      <c r="B186" s="5" t="str">
        <f>"1006"</f>
        <v>1006</v>
      </c>
      <c r="C186" s="5" t="s">
        <v>8</v>
      </c>
      <c r="D186" s="5"/>
    </row>
    <row r="187" ht="14.1" customHeight="1" spans="1:4">
      <c r="A187" s="5" t="str">
        <f>"王湘随"</f>
        <v>王湘随</v>
      </c>
      <c r="B187" s="5" t="str">
        <f>"1006"</f>
        <v>1006</v>
      </c>
      <c r="C187" s="5" t="s">
        <v>8</v>
      </c>
      <c r="D187" s="5"/>
    </row>
    <row r="188" ht="14.1" customHeight="1" spans="1:4">
      <c r="A188" s="5" t="str">
        <f>"梁婉君"</f>
        <v>梁婉君</v>
      </c>
      <c r="B188" s="5" t="str">
        <f>"1006"</f>
        <v>1006</v>
      </c>
      <c r="C188" s="5" t="s">
        <v>8</v>
      </c>
      <c r="D188" s="5"/>
    </row>
    <row r="189" ht="14.1" customHeight="1" spans="1:4">
      <c r="A189" s="5" t="str">
        <f>"宋腾"</f>
        <v>宋腾</v>
      </c>
      <c r="B189" s="5" t="str">
        <f>"1006"</f>
        <v>1006</v>
      </c>
      <c r="C189" s="5" t="s">
        <v>8</v>
      </c>
      <c r="D189" s="5"/>
    </row>
    <row r="190" ht="14.1" customHeight="1" spans="1:4">
      <c r="A190" s="5" t="str">
        <f>"刘依丹"</f>
        <v>刘依丹</v>
      </c>
      <c r="B190" s="5" t="str">
        <f>"1006"</f>
        <v>1006</v>
      </c>
      <c r="C190" s="5" t="s">
        <v>8</v>
      </c>
      <c r="D190" s="5"/>
    </row>
    <row r="191" ht="14.1" customHeight="1" spans="1:4">
      <c r="A191" s="5" t="str">
        <f>"朱莹"</f>
        <v>朱莹</v>
      </c>
      <c r="B191" s="5" t="str">
        <f>"1006"</f>
        <v>1006</v>
      </c>
      <c r="C191" s="5" t="s">
        <v>8</v>
      </c>
      <c r="D191" s="5"/>
    </row>
    <row r="192" ht="14.1" customHeight="1" spans="1:4">
      <c r="A192" s="5" t="str">
        <f>"吴嘉佳"</f>
        <v>吴嘉佳</v>
      </c>
      <c r="B192" s="5" t="str">
        <f>"1006"</f>
        <v>1006</v>
      </c>
      <c r="C192" s="5" t="s">
        <v>8</v>
      </c>
      <c r="D192" s="5"/>
    </row>
    <row r="193" ht="14.1" customHeight="1" spans="1:4">
      <c r="A193" s="5" t="str">
        <f>"吕杰玲"</f>
        <v>吕杰玲</v>
      </c>
      <c r="B193" s="5" t="str">
        <f>"1006"</f>
        <v>1006</v>
      </c>
      <c r="C193" s="5" t="s">
        <v>8</v>
      </c>
      <c r="D193" s="5"/>
    </row>
    <row r="194" ht="14.1" customHeight="1" spans="1:4">
      <c r="A194" s="5" t="str">
        <f>"王雅聪"</f>
        <v>王雅聪</v>
      </c>
      <c r="B194" s="5" t="str">
        <f>"1006"</f>
        <v>1006</v>
      </c>
      <c r="C194" s="5" t="s">
        <v>8</v>
      </c>
      <c r="D194" s="5"/>
    </row>
    <row r="195" ht="14.1" customHeight="1" spans="1:4">
      <c r="A195" s="5" t="str">
        <f>"耿澜澜"</f>
        <v>耿澜澜</v>
      </c>
      <c r="B195" s="5" t="str">
        <f>"1006"</f>
        <v>1006</v>
      </c>
      <c r="C195" s="5" t="s">
        <v>8</v>
      </c>
      <c r="D195" s="5"/>
    </row>
    <row r="196" ht="14.1" customHeight="1" spans="1:4">
      <c r="A196" s="5" t="str">
        <f>"曾督"</f>
        <v>曾督</v>
      </c>
      <c r="B196" s="5" t="str">
        <f>"1006"</f>
        <v>1006</v>
      </c>
      <c r="C196" s="5" t="s">
        <v>8</v>
      </c>
      <c r="D196" s="5"/>
    </row>
    <row r="197" ht="14.1" customHeight="1" spans="1:4">
      <c r="A197" s="5" t="str">
        <f>"姜迪"</f>
        <v>姜迪</v>
      </c>
      <c r="B197" s="5" t="str">
        <f>"1006"</f>
        <v>1006</v>
      </c>
      <c r="C197" s="5" t="s">
        <v>8</v>
      </c>
      <c r="D197" s="5"/>
    </row>
    <row r="198" ht="14.1" customHeight="1" spans="1:4">
      <c r="A198" s="5" t="str">
        <f>"廖雪帆"</f>
        <v>廖雪帆</v>
      </c>
      <c r="B198" s="5" t="str">
        <f>"1006"</f>
        <v>1006</v>
      </c>
      <c r="C198" s="5" t="s">
        <v>8</v>
      </c>
      <c r="D198" s="5"/>
    </row>
    <row r="199" ht="14.1" customHeight="1" spans="1:4">
      <c r="A199" s="5" t="str">
        <f>"王晶"</f>
        <v>王晶</v>
      </c>
      <c r="B199" s="5" t="str">
        <f>"1006"</f>
        <v>1006</v>
      </c>
      <c r="C199" s="5" t="s">
        <v>8</v>
      </c>
      <c r="D199" s="5"/>
    </row>
    <row r="200" ht="14.1" customHeight="1" spans="1:4">
      <c r="A200" s="5" t="str">
        <f>"仝怡源"</f>
        <v>仝怡源</v>
      </c>
      <c r="B200" s="5" t="str">
        <f>"1006"</f>
        <v>1006</v>
      </c>
      <c r="C200" s="5" t="s">
        <v>8</v>
      </c>
      <c r="D200" s="5"/>
    </row>
    <row r="201" ht="14.1" customHeight="1" spans="1:4">
      <c r="A201" s="5" t="str">
        <f>"寇宇"</f>
        <v>寇宇</v>
      </c>
      <c r="B201" s="5" t="str">
        <f>"1006"</f>
        <v>1006</v>
      </c>
      <c r="C201" s="5" t="s">
        <v>8</v>
      </c>
      <c r="D201" s="5"/>
    </row>
    <row r="202" ht="14.1" customHeight="1" spans="1:4">
      <c r="A202" s="5" t="str">
        <f>"杨丽艳"</f>
        <v>杨丽艳</v>
      </c>
      <c r="B202" s="5" t="str">
        <f>"1006"</f>
        <v>1006</v>
      </c>
      <c r="C202" s="5" t="s">
        <v>8</v>
      </c>
      <c r="D202" s="5"/>
    </row>
    <row r="203" ht="14.1" customHeight="1" spans="1:4">
      <c r="A203" s="5" t="str">
        <f>"马琬婷"</f>
        <v>马琬婷</v>
      </c>
      <c r="B203" s="5" t="str">
        <f>"1006"</f>
        <v>1006</v>
      </c>
      <c r="C203" s="5" t="s">
        <v>8</v>
      </c>
      <c r="D203" s="5"/>
    </row>
    <row r="204" ht="14.1" customHeight="1" spans="1:4">
      <c r="A204" s="5" t="str">
        <f>"卢祎"</f>
        <v>卢祎</v>
      </c>
      <c r="B204" s="5" t="str">
        <f>"1006"</f>
        <v>1006</v>
      </c>
      <c r="C204" s="5" t="s">
        <v>8</v>
      </c>
      <c r="D204" s="5"/>
    </row>
    <row r="205" ht="14.1" customHeight="1" spans="1:4">
      <c r="A205" s="5" t="str">
        <f>"樊航"</f>
        <v>樊航</v>
      </c>
      <c r="B205" s="5" t="str">
        <f>"1007"</f>
        <v>1007</v>
      </c>
      <c r="C205" s="5" t="s">
        <v>9</v>
      </c>
      <c r="D205" s="5"/>
    </row>
    <row r="206" ht="14.1" customHeight="1" spans="1:4">
      <c r="A206" s="5" t="str">
        <f>"张云帆"</f>
        <v>张云帆</v>
      </c>
      <c r="B206" s="5" t="str">
        <f>"1007"</f>
        <v>1007</v>
      </c>
      <c r="C206" s="5" t="s">
        <v>9</v>
      </c>
      <c r="D206" s="5"/>
    </row>
    <row r="207" ht="14.1" customHeight="1" spans="1:4">
      <c r="A207" s="5" t="str">
        <f>"刘程"</f>
        <v>刘程</v>
      </c>
      <c r="B207" s="5" t="str">
        <f>"1007"</f>
        <v>1007</v>
      </c>
      <c r="C207" s="5" t="s">
        <v>9</v>
      </c>
      <c r="D207" s="5"/>
    </row>
    <row r="208" ht="14.1" customHeight="1" spans="1:4">
      <c r="A208" s="5" t="str">
        <f>"贠怡阁"</f>
        <v>贠怡阁</v>
      </c>
      <c r="B208" s="5" t="str">
        <f>"1007"</f>
        <v>1007</v>
      </c>
      <c r="C208" s="5" t="s">
        <v>9</v>
      </c>
      <c r="D208" s="5"/>
    </row>
    <row r="209" ht="14.1" customHeight="1" spans="1:4">
      <c r="A209" s="5" t="str">
        <f>"丁倩"</f>
        <v>丁倩</v>
      </c>
      <c r="B209" s="5" t="str">
        <f>"1007"</f>
        <v>1007</v>
      </c>
      <c r="C209" s="5" t="s">
        <v>9</v>
      </c>
      <c r="D209" s="5"/>
    </row>
    <row r="210" ht="14.1" customHeight="1" spans="1:4">
      <c r="A210" s="5" t="str">
        <f>"程意贻"</f>
        <v>程意贻</v>
      </c>
      <c r="B210" s="5" t="str">
        <f>"1007"</f>
        <v>1007</v>
      </c>
      <c r="C210" s="5" t="s">
        <v>9</v>
      </c>
      <c r="D210" s="5"/>
    </row>
    <row r="211" ht="14.1" customHeight="1" spans="1:4">
      <c r="A211" s="5" t="str">
        <f>"高天赐"</f>
        <v>高天赐</v>
      </c>
      <c r="B211" s="5" t="str">
        <f>"1007"</f>
        <v>1007</v>
      </c>
      <c r="C211" s="5" t="s">
        <v>9</v>
      </c>
      <c r="D211" s="5"/>
    </row>
    <row r="212" ht="14.1" customHeight="1" spans="1:4">
      <c r="A212" s="5" t="str">
        <f>"张曦今"</f>
        <v>张曦今</v>
      </c>
      <c r="B212" s="5" t="str">
        <f>"1007"</f>
        <v>1007</v>
      </c>
      <c r="C212" s="5" t="s">
        <v>9</v>
      </c>
      <c r="D212" s="5"/>
    </row>
    <row r="213" ht="14.1" customHeight="1" spans="1:4">
      <c r="A213" s="5" t="str">
        <f>"赵伟"</f>
        <v>赵伟</v>
      </c>
      <c r="B213" s="5" t="str">
        <f>"1007"</f>
        <v>1007</v>
      </c>
      <c r="C213" s="5" t="s">
        <v>9</v>
      </c>
      <c r="D213" s="5"/>
    </row>
    <row r="214" ht="14.1" customHeight="1" spans="1:4">
      <c r="A214" s="5" t="str">
        <f>"肖冬樊"</f>
        <v>肖冬樊</v>
      </c>
      <c r="B214" s="5" t="str">
        <f>"1007"</f>
        <v>1007</v>
      </c>
      <c r="C214" s="5" t="s">
        <v>9</v>
      </c>
      <c r="D214" s="5"/>
    </row>
    <row r="215" ht="14.1" customHeight="1" spans="1:4">
      <c r="A215" s="5" t="str">
        <f>"梁寒"</f>
        <v>梁寒</v>
      </c>
      <c r="B215" s="5" t="str">
        <f>"1007"</f>
        <v>1007</v>
      </c>
      <c r="C215" s="5" t="s">
        <v>9</v>
      </c>
      <c r="D215" s="5"/>
    </row>
    <row r="216" ht="14.1" customHeight="1" spans="1:4">
      <c r="A216" s="5" t="str">
        <f>"卢振华"</f>
        <v>卢振华</v>
      </c>
      <c r="B216" s="5" t="str">
        <f>"1007"</f>
        <v>1007</v>
      </c>
      <c r="C216" s="5" t="s">
        <v>9</v>
      </c>
      <c r="D216" s="5"/>
    </row>
    <row r="217" ht="14.1" customHeight="1" spans="1:4">
      <c r="A217" s="5" t="str">
        <f>"李炎来"</f>
        <v>李炎来</v>
      </c>
      <c r="B217" s="5" t="str">
        <f>"1007"</f>
        <v>1007</v>
      </c>
      <c r="C217" s="5" t="s">
        <v>9</v>
      </c>
      <c r="D217" s="5"/>
    </row>
    <row r="218" ht="14.1" customHeight="1" spans="1:4">
      <c r="A218" s="5" t="str">
        <f>"孙迪"</f>
        <v>孙迪</v>
      </c>
      <c r="B218" s="5" t="str">
        <f>"1007"</f>
        <v>1007</v>
      </c>
      <c r="C218" s="5" t="s">
        <v>9</v>
      </c>
      <c r="D218" s="5"/>
    </row>
    <row r="219" ht="14.1" customHeight="1" spans="1:4">
      <c r="A219" s="5" t="str">
        <f>"庄冰"</f>
        <v>庄冰</v>
      </c>
      <c r="B219" s="5" t="str">
        <f>"1007"</f>
        <v>1007</v>
      </c>
      <c r="C219" s="5" t="s">
        <v>9</v>
      </c>
      <c r="D219" s="5"/>
    </row>
    <row r="220" ht="14.1" customHeight="1" spans="1:4">
      <c r="A220" s="5" t="str">
        <f>"鲁城博"</f>
        <v>鲁城博</v>
      </c>
      <c r="B220" s="5" t="str">
        <f>"1007"</f>
        <v>1007</v>
      </c>
      <c r="C220" s="5" t="s">
        <v>9</v>
      </c>
      <c r="D220" s="5"/>
    </row>
    <row r="221" ht="14.1" customHeight="1" spans="1:4">
      <c r="A221" s="5" t="str">
        <f>"曹萌萌"</f>
        <v>曹萌萌</v>
      </c>
      <c r="B221" s="5" t="str">
        <f>"1007"</f>
        <v>1007</v>
      </c>
      <c r="C221" s="5" t="s">
        <v>9</v>
      </c>
      <c r="D221" s="5"/>
    </row>
    <row r="222" ht="14.1" customHeight="1" spans="1:4">
      <c r="A222" s="5" t="str">
        <f>"赵晨"</f>
        <v>赵晨</v>
      </c>
      <c r="B222" s="5" t="str">
        <f>"1007"</f>
        <v>1007</v>
      </c>
      <c r="C222" s="5" t="s">
        <v>9</v>
      </c>
      <c r="D222" s="5"/>
    </row>
    <row r="223" ht="14.1" customHeight="1" spans="1:4">
      <c r="A223" s="5" t="str">
        <f>"蔡思宇"</f>
        <v>蔡思宇</v>
      </c>
      <c r="B223" s="5" t="str">
        <f>"1007"</f>
        <v>1007</v>
      </c>
      <c r="C223" s="5" t="s">
        <v>9</v>
      </c>
      <c r="D223" s="5"/>
    </row>
    <row r="224" ht="14.1" customHeight="1" spans="1:4">
      <c r="A224" s="5" t="str">
        <f>"贺矗"</f>
        <v>贺矗</v>
      </c>
      <c r="B224" s="5" t="str">
        <f>"1007"</f>
        <v>1007</v>
      </c>
      <c r="C224" s="5" t="s">
        <v>9</v>
      </c>
      <c r="D224" s="5"/>
    </row>
    <row r="225" ht="14.1" customHeight="1" spans="1:4">
      <c r="A225" s="5" t="str">
        <f>"马迪"</f>
        <v>马迪</v>
      </c>
      <c r="B225" s="5" t="str">
        <f>"1007"</f>
        <v>1007</v>
      </c>
      <c r="C225" s="5" t="s">
        <v>9</v>
      </c>
      <c r="D225" s="5"/>
    </row>
    <row r="226" ht="14.1" customHeight="1" spans="1:4">
      <c r="A226" s="5" t="str">
        <f>"陈天宇"</f>
        <v>陈天宇</v>
      </c>
      <c r="B226" s="5" t="str">
        <f>"1007"</f>
        <v>1007</v>
      </c>
      <c r="C226" s="5" t="s">
        <v>9</v>
      </c>
      <c r="D226" s="5"/>
    </row>
    <row r="227" ht="14.1" customHeight="1" spans="1:4">
      <c r="A227" s="5" t="str">
        <f>"吴阳"</f>
        <v>吴阳</v>
      </c>
      <c r="B227" s="5" t="str">
        <f>"1007"</f>
        <v>1007</v>
      </c>
      <c r="C227" s="5" t="s">
        <v>9</v>
      </c>
      <c r="D227" s="5"/>
    </row>
    <row r="228" ht="14.1" customHeight="1" spans="1:4">
      <c r="A228" s="5" t="str">
        <f>"王科"</f>
        <v>王科</v>
      </c>
      <c r="B228" s="5" t="str">
        <f>"1007"</f>
        <v>1007</v>
      </c>
      <c r="C228" s="5" t="s">
        <v>9</v>
      </c>
      <c r="D228" s="5"/>
    </row>
    <row r="229" ht="14.1" customHeight="1" spans="1:4">
      <c r="A229" s="5" t="str">
        <f>"曾庆双"</f>
        <v>曾庆双</v>
      </c>
      <c r="B229" s="5" t="str">
        <f>"1007"</f>
        <v>1007</v>
      </c>
      <c r="C229" s="5" t="s">
        <v>9</v>
      </c>
      <c r="D229" s="5"/>
    </row>
    <row r="230" ht="14.1" customHeight="1" spans="1:4">
      <c r="A230" s="5" t="str">
        <f>"李辉"</f>
        <v>李辉</v>
      </c>
      <c r="B230" s="5" t="str">
        <f>"1007"</f>
        <v>1007</v>
      </c>
      <c r="C230" s="5" t="s">
        <v>9</v>
      </c>
      <c r="D230" s="5"/>
    </row>
    <row r="231" ht="14.1" customHeight="1" spans="1:4">
      <c r="A231" s="5" t="str">
        <f>"赵博"</f>
        <v>赵博</v>
      </c>
      <c r="B231" s="5" t="str">
        <f>"1007"</f>
        <v>1007</v>
      </c>
      <c r="C231" s="5" t="s">
        <v>9</v>
      </c>
      <c r="D231" s="5"/>
    </row>
    <row r="232" ht="14.1" customHeight="1" spans="1:4">
      <c r="A232" s="5" t="str">
        <f>"张帅"</f>
        <v>张帅</v>
      </c>
      <c r="B232" s="5" t="str">
        <f>"1007"</f>
        <v>1007</v>
      </c>
      <c r="C232" s="5" t="s">
        <v>9</v>
      </c>
      <c r="D232" s="5"/>
    </row>
    <row r="233" ht="14.1" customHeight="1" spans="1:4">
      <c r="A233" s="5" t="str">
        <f>"李博帆"</f>
        <v>李博帆</v>
      </c>
      <c r="B233" s="5" t="str">
        <f>"1007"</f>
        <v>1007</v>
      </c>
      <c r="C233" s="5" t="s">
        <v>9</v>
      </c>
      <c r="D233" s="5"/>
    </row>
    <row r="234" ht="14.1" customHeight="1" spans="1:4">
      <c r="A234" s="5" t="str">
        <f>"梁冰薇"</f>
        <v>梁冰薇</v>
      </c>
      <c r="B234" s="5" t="str">
        <f>"1007"</f>
        <v>1007</v>
      </c>
      <c r="C234" s="5" t="s">
        <v>9</v>
      </c>
      <c r="D234" s="5"/>
    </row>
    <row r="235" ht="14.1" customHeight="1" spans="1:4">
      <c r="A235" s="5" t="str">
        <f>"胡华胜"</f>
        <v>胡华胜</v>
      </c>
      <c r="B235" s="5" t="str">
        <f>"1007"</f>
        <v>1007</v>
      </c>
      <c r="C235" s="5" t="s">
        <v>9</v>
      </c>
      <c r="D235" s="5"/>
    </row>
    <row r="236" ht="14.1" customHeight="1" spans="1:4">
      <c r="A236" s="5" t="str">
        <f>"冯贵瑶"</f>
        <v>冯贵瑶</v>
      </c>
      <c r="B236" s="5" t="str">
        <f>"1007"</f>
        <v>1007</v>
      </c>
      <c r="C236" s="5" t="s">
        <v>9</v>
      </c>
      <c r="D236" s="5"/>
    </row>
    <row r="237" ht="14.1" customHeight="1" spans="1:4">
      <c r="A237" s="5" t="str">
        <f>"董鹏鹄"</f>
        <v>董鹏鹄</v>
      </c>
      <c r="B237" s="5" t="str">
        <f>"1007"</f>
        <v>1007</v>
      </c>
      <c r="C237" s="5" t="s">
        <v>9</v>
      </c>
      <c r="D237" s="5"/>
    </row>
    <row r="238" ht="14.1" customHeight="1" spans="1:4">
      <c r="A238" s="5" t="str">
        <f>"刘赛"</f>
        <v>刘赛</v>
      </c>
      <c r="B238" s="5" t="str">
        <f>"1007"</f>
        <v>1007</v>
      </c>
      <c r="C238" s="5" t="s">
        <v>9</v>
      </c>
      <c r="D238" s="5"/>
    </row>
    <row r="239" ht="14.1" customHeight="1" spans="1:4">
      <c r="A239" s="5" t="str">
        <f>"李艳"</f>
        <v>李艳</v>
      </c>
      <c r="B239" s="5" t="str">
        <f>"1007"</f>
        <v>1007</v>
      </c>
      <c r="C239" s="5" t="s">
        <v>9</v>
      </c>
      <c r="D239" s="5"/>
    </row>
    <row r="240" ht="14.1" customHeight="1" spans="1:4">
      <c r="A240" s="5" t="str">
        <f>"雷灏"</f>
        <v>雷灏</v>
      </c>
      <c r="B240" s="5" t="str">
        <f>"1007"</f>
        <v>1007</v>
      </c>
      <c r="C240" s="5" t="s">
        <v>9</v>
      </c>
      <c r="D240" s="5"/>
    </row>
    <row r="241" ht="14.1" customHeight="1" spans="1:4">
      <c r="A241" s="5" t="str">
        <f>"殷彬航"</f>
        <v>殷彬航</v>
      </c>
      <c r="B241" s="5" t="str">
        <f>"1007"</f>
        <v>1007</v>
      </c>
      <c r="C241" s="5" t="s">
        <v>9</v>
      </c>
      <c r="D241" s="5"/>
    </row>
    <row r="242" ht="14.1" customHeight="1" spans="1:4">
      <c r="A242" s="5" t="str">
        <f>"冯一帆"</f>
        <v>冯一帆</v>
      </c>
      <c r="B242" s="5" t="str">
        <f>"1007"</f>
        <v>1007</v>
      </c>
      <c r="C242" s="5" t="s">
        <v>9</v>
      </c>
      <c r="D242" s="5"/>
    </row>
    <row r="243" ht="14.1" customHeight="1" spans="1:4">
      <c r="A243" s="5" t="str">
        <f>"侯春伟"</f>
        <v>侯春伟</v>
      </c>
      <c r="B243" s="5" t="str">
        <f>"1008"</f>
        <v>1008</v>
      </c>
      <c r="C243" s="5" t="s">
        <v>10</v>
      </c>
      <c r="D243" s="5"/>
    </row>
    <row r="244" ht="14.1" customHeight="1" spans="1:4">
      <c r="A244" s="5" t="str">
        <f>"张含琼"</f>
        <v>张含琼</v>
      </c>
      <c r="B244" s="5" t="str">
        <f>"1008"</f>
        <v>1008</v>
      </c>
      <c r="C244" s="5" t="s">
        <v>10</v>
      </c>
      <c r="D244" s="5"/>
    </row>
    <row r="245" ht="14.1" customHeight="1" spans="1:4">
      <c r="A245" s="5" t="str">
        <f>"夏爽爽"</f>
        <v>夏爽爽</v>
      </c>
      <c r="B245" s="5" t="str">
        <f>"1008"</f>
        <v>1008</v>
      </c>
      <c r="C245" s="5" t="s">
        <v>10</v>
      </c>
      <c r="D245" s="5"/>
    </row>
    <row r="246" ht="14.1" customHeight="1" spans="1:4">
      <c r="A246" s="5" t="str">
        <f>"胡萌坤"</f>
        <v>胡萌坤</v>
      </c>
      <c r="B246" s="5" t="str">
        <f>"1008"</f>
        <v>1008</v>
      </c>
      <c r="C246" s="5" t="s">
        <v>10</v>
      </c>
      <c r="D246" s="5"/>
    </row>
    <row r="247" ht="14.1" customHeight="1" spans="1:4">
      <c r="A247" s="5" t="str">
        <f>"时领雁"</f>
        <v>时领雁</v>
      </c>
      <c r="B247" s="5" t="str">
        <f>"1008"</f>
        <v>1008</v>
      </c>
      <c r="C247" s="5" t="s">
        <v>10</v>
      </c>
      <c r="D247" s="5"/>
    </row>
    <row r="248" ht="14.1" customHeight="1" spans="1:4">
      <c r="A248" s="5" t="str">
        <f>"王士卓"</f>
        <v>王士卓</v>
      </c>
      <c r="B248" s="5" t="str">
        <f>"1008"</f>
        <v>1008</v>
      </c>
      <c r="C248" s="5" t="s">
        <v>10</v>
      </c>
      <c r="D248" s="5"/>
    </row>
    <row r="249" ht="14.1" customHeight="1" spans="1:4">
      <c r="A249" s="5" t="str">
        <f>"骆正晓"</f>
        <v>骆正晓</v>
      </c>
      <c r="B249" s="5" t="str">
        <f>"1008"</f>
        <v>1008</v>
      </c>
      <c r="C249" s="5" t="s">
        <v>10</v>
      </c>
      <c r="D249" s="5"/>
    </row>
    <row r="250" ht="14.1" customHeight="1" spans="1:4">
      <c r="A250" s="5" t="str">
        <f>"申露"</f>
        <v>申露</v>
      </c>
      <c r="B250" s="5" t="str">
        <f>"1008"</f>
        <v>1008</v>
      </c>
      <c r="C250" s="5" t="s">
        <v>10</v>
      </c>
      <c r="D250" s="5"/>
    </row>
    <row r="251" ht="14.1" customHeight="1" spans="1:4">
      <c r="A251" s="5" t="str">
        <f>"耿家兴"</f>
        <v>耿家兴</v>
      </c>
      <c r="B251" s="5" t="str">
        <f>"1008"</f>
        <v>1008</v>
      </c>
      <c r="C251" s="5" t="s">
        <v>10</v>
      </c>
      <c r="D251" s="5"/>
    </row>
    <row r="252" ht="14.1" customHeight="1" spans="1:4">
      <c r="A252" s="5" t="str">
        <f>"任禛"</f>
        <v>任禛</v>
      </c>
      <c r="B252" s="5" t="str">
        <f>"1008"</f>
        <v>1008</v>
      </c>
      <c r="C252" s="5" t="s">
        <v>10</v>
      </c>
      <c r="D252" s="5"/>
    </row>
    <row r="253" ht="14.1" customHeight="1" spans="1:4">
      <c r="A253" s="5" t="str">
        <f>"孙彬"</f>
        <v>孙彬</v>
      </c>
      <c r="B253" s="5" t="str">
        <f>"1008"</f>
        <v>1008</v>
      </c>
      <c r="C253" s="5" t="s">
        <v>10</v>
      </c>
      <c r="D253" s="5"/>
    </row>
    <row r="254" ht="14.1" customHeight="1" spans="1:4">
      <c r="A254" s="5" t="str">
        <f>"赵贺平"</f>
        <v>赵贺平</v>
      </c>
      <c r="B254" s="5" t="str">
        <f>"1008"</f>
        <v>1008</v>
      </c>
      <c r="C254" s="5" t="s">
        <v>10</v>
      </c>
      <c r="D254" s="5"/>
    </row>
    <row r="255" ht="14.1" customHeight="1" spans="1:4">
      <c r="A255" s="5" t="str">
        <f>"晁诗淼"</f>
        <v>晁诗淼</v>
      </c>
      <c r="B255" s="5" t="str">
        <f>"1008"</f>
        <v>1008</v>
      </c>
      <c r="C255" s="5" t="s">
        <v>10</v>
      </c>
      <c r="D255" s="5"/>
    </row>
    <row r="256" ht="14.1" customHeight="1" spans="1:4">
      <c r="A256" s="5" t="str">
        <f>"徐杰"</f>
        <v>徐杰</v>
      </c>
      <c r="B256" s="5" t="str">
        <f>"1008"</f>
        <v>1008</v>
      </c>
      <c r="C256" s="5" t="s">
        <v>10</v>
      </c>
      <c r="D256" s="5"/>
    </row>
    <row r="257" ht="14.1" customHeight="1" spans="1:4">
      <c r="A257" s="5" t="str">
        <f>"刘杭鑫"</f>
        <v>刘杭鑫</v>
      </c>
      <c r="B257" s="5" t="str">
        <f>"1008"</f>
        <v>1008</v>
      </c>
      <c r="C257" s="5" t="s">
        <v>10</v>
      </c>
      <c r="D257" s="5"/>
    </row>
    <row r="258" ht="14.1" customHeight="1" spans="1:4">
      <c r="A258" s="5" t="str">
        <f>"黄隆慧"</f>
        <v>黄隆慧</v>
      </c>
      <c r="B258" s="5" t="str">
        <f>"1008"</f>
        <v>1008</v>
      </c>
      <c r="C258" s="5" t="s">
        <v>10</v>
      </c>
      <c r="D258" s="5"/>
    </row>
    <row r="259" ht="14.1" customHeight="1" spans="1:4">
      <c r="A259" s="5" t="str">
        <f>"黄鹏"</f>
        <v>黄鹏</v>
      </c>
      <c r="B259" s="5" t="str">
        <f>"1008"</f>
        <v>1008</v>
      </c>
      <c r="C259" s="5" t="s">
        <v>10</v>
      </c>
      <c r="D259" s="5"/>
    </row>
    <row r="260" ht="14.1" customHeight="1" spans="1:4">
      <c r="A260" s="5" t="str">
        <f>"郭飒"</f>
        <v>郭飒</v>
      </c>
      <c r="B260" s="5" t="str">
        <f>"1008"</f>
        <v>1008</v>
      </c>
      <c r="C260" s="5" t="s">
        <v>10</v>
      </c>
      <c r="D260" s="5"/>
    </row>
    <row r="261" ht="14.1" customHeight="1" spans="1:4">
      <c r="A261" s="5" t="str">
        <f>"闫潜"</f>
        <v>闫潜</v>
      </c>
      <c r="B261" s="5" t="str">
        <f>"1008"</f>
        <v>1008</v>
      </c>
      <c r="C261" s="5" t="s">
        <v>10</v>
      </c>
      <c r="D261" s="5"/>
    </row>
    <row r="262" ht="14.1" customHeight="1" spans="1:4">
      <c r="A262" s="5" t="str">
        <f>"吕萌莹"</f>
        <v>吕萌莹</v>
      </c>
      <c r="B262" s="5" t="str">
        <f>"1008"</f>
        <v>1008</v>
      </c>
      <c r="C262" s="5" t="s">
        <v>10</v>
      </c>
      <c r="D262" s="5"/>
    </row>
    <row r="263" ht="14.1" customHeight="1" spans="1:4">
      <c r="A263" s="5" t="str">
        <f>"刘思思"</f>
        <v>刘思思</v>
      </c>
      <c r="B263" s="5" t="str">
        <f>"1008"</f>
        <v>1008</v>
      </c>
      <c r="C263" s="5" t="s">
        <v>10</v>
      </c>
      <c r="D263" s="5"/>
    </row>
    <row r="264" ht="14.1" customHeight="1" spans="1:4">
      <c r="A264" s="5" t="str">
        <f>"杜许娜"</f>
        <v>杜许娜</v>
      </c>
      <c r="B264" s="5" t="str">
        <f>"1008"</f>
        <v>1008</v>
      </c>
      <c r="C264" s="5" t="s">
        <v>10</v>
      </c>
      <c r="D264" s="5"/>
    </row>
    <row r="265" ht="14.1" customHeight="1" spans="1:4">
      <c r="A265" s="5" t="str">
        <f>"张姗硕"</f>
        <v>张姗硕</v>
      </c>
      <c r="B265" s="5" t="str">
        <f>"1008"</f>
        <v>1008</v>
      </c>
      <c r="C265" s="5" t="s">
        <v>10</v>
      </c>
      <c r="D265" s="5"/>
    </row>
    <row r="266" ht="14.1" customHeight="1" spans="1:4">
      <c r="A266" s="5" t="str">
        <f>"张倩"</f>
        <v>张倩</v>
      </c>
      <c r="B266" s="5" t="str">
        <f>"1008"</f>
        <v>1008</v>
      </c>
      <c r="C266" s="5" t="s">
        <v>10</v>
      </c>
      <c r="D266" s="5"/>
    </row>
    <row r="267" ht="14.1" customHeight="1" spans="1:4">
      <c r="A267" s="5" t="str">
        <f>"郑铮"</f>
        <v>郑铮</v>
      </c>
      <c r="B267" s="5" t="str">
        <f>"1008"</f>
        <v>1008</v>
      </c>
      <c r="C267" s="5" t="s">
        <v>10</v>
      </c>
      <c r="D267" s="5"/>
    </row>
    <row r="268" ht="14.1" customHeight="1" spans="1:4">
      <c r="A268" s="5" t="str">
        <f>"高欣怡"</f>
        <v>高欣怡</v>
      </c>
      <c r="B268" s="5" t="str">
        <f>"1009"</f>
        <v>1009</v>
      </c>
      <c r="C268" s="5" t="s">
        <v>11</v>
      </c>
      <c r="D268" s="5"/>
    </row>
    <row r="269" ht="14.1" customHeight="1" spans="1:4">
      <c r="A269" s="5" t="str">
        <f>"时亚迪"</f>
        <v>时亚迪</v>
      </c>
      <c r="B269" s="5" t="str">
        <f>"1009"</f>
        <v>1009</v>
      </c>
      <c r="C269" s="5" t="s">
        <v>11</v>
      </c>
      <c r="D269" s="5"/>
    </row>
    <row r="270" ht="14.1" customHeight="1" spans="1:4">
      <c r="A270" s="5" t="str">
        <f>"杨典立"</f>
        <v>杨典立</v>
      </c>
      <c r="B270" s="5" t="str">
        <f>"1009"</f>
        <v>1009</v>
      </c>
      <c r="C270" s="5" t="s">
        <v>11</v>
      </c>
      <c r="D270" s="5"/>
    </row>
    <row r="271" ht="14.1" customHeight="1" spans="1:4">
      <c r="A271" s="5" t="str">
        <f>"杜雪营"</f>
        <v>杜雪营</v>
      </c>
      <c r="B271" s="5" t="str">
        <f>"1009"</f>
        <v>1009</v>
      </c>
      <c r="C271" s="5" t="s">
        <v>11</v>
      </c>
      <c r="D271" s="5"/>
    </row>
    <row r="272" ht="14.1" customHeight="1" spans="1:4">
      <c r="A272" s="5" t="str">
        <f>"李靖晨"</f>
        <v>李靖晨</v>
      </c>
      <c r="B272" s="5" t="str">
        <f>"1009"</f>
        <v>1009</v>
      </c>
      <c r="C272" s="5" t="s">
        <v>11</v>
      </c>
      <c r="D272" s="5"/>
    </row>
    <row r="273" ht="14.1" customHeight="1" spans="1:4">
      <c r="A273" s="5" t="str">
        <f>"王奕"</f>
        <v>王奕</v>
      </c>
      <c r="B273" s="5" t="str">
        <f>"1009"</f>
        <v>1009</v>
      </c>
      <c r="C273" s="5" t="s">
        <v>11</v>
      </c>
      <c r="D273" s="5"/>
    </row>
    <row r="274" ht="14.1" customHeight="1" spans="1:4">
      <c r="A274" s="5" t="str">
        <f>"马健飞"</f>
        <v>马健飞</v>
      </c>
      <c r="B274" s="5" t="str">
        <f>"1009"</f>
        <v>1009</v>
      </c>
      <c r="C274" s="5" t="s">
        <v>11</v>
      </c>
      <c r="D274" s="5"/>
    </row>
    <row r="275" ht="14.1" customHeight="1" spans="1:4">
      <c r="A275" s="5" t="str">
        <f>"徐江勉"</f>
        <v>徐江勉</v>
      </c>
      <c r="B275" s="5" t="str">
        <f>"1009"</f>
        <v>1009</v>
      </c>
      <c r="C275" s="5" t="s">
        <v>11</v>
      </c>
      <c r="D275" s="5"/>
    </row>
    <row r="276" ht="14.1" customHeight="1" spans="1:4">
      <c r="A276" s="5" t="str">
        <f>"黄雁续"</f>
        <v>黄雁续</v>
      </c>
      <c r="B276" s="5" t="str">
        <f>"1009"</f>
        <v>1009</v>
      </c>
      <c r="C276" s="5" t="s">
        <v>11</v>
      </c>
      <c r="D276" s="5"/>
    </row>
    <row r="277" ht="14.1" customHeight="1" spans="1:4">
      <c r="A277" s="5" t="str">
        <f>"陶欣冉"</f>
        <v>陶欣冉</v>
      </c>
      <c r="B277" s="5" t="str">
        <f>"1009"</f>
        <v>1009</v>
      </c>
      <c r="C277" s="5" t="s">
        <v>11</v>
      </c>
      <c r="D277" s="5"/>
    </row>
    <row r="278" ht="14.1" customHeight="1" spans="1:4">
      <c r="A278" s="5" t="str">
        <f>"罗梁娟"</f>
        <v>罗梁娟</v>
      </c>
      <c r="B278" s="5" t="str">
        <f>"1009"</f>
        <v>1009</v>
      </c>
      <c r="C278" s="5" t="s">
        <v>11</v>
      </c>
      <c r="D278" s="5"/>
    </row>
    <row r="279" ht="14.1" customHeight="1" spans="1:4">
      <c r="A279" s="5" t="str">
        <f>"薛蕊"</f>
        <v>薛蕊</v>
      </c>
      <c r="B279" s="5" t="str">
        <f>"1009"</f>
        <v>1009</v>
      </c>
      <c r="C279" s="5" t="s">
        <v>11</v>
      </c>
      <c r="D279" s="5"/>
    </row>
    <row r="280" ht="14.1" customHeight="1" spans="1:4">
      <c r="A280" s="5" t="str">
        <f>"乔双双"</f>
        <v>乔双双</v>
      </c>
      <c r="B280" s="5" t="str">
        <f>"1009"</f>
        <v>1009</v>
      </c>
      <c r="C280" s="5" t="s">
        <v>11</v>
      </c>
      <c r="D280" s="5"/>
    </row>
    <row r="281" ht="14.1" customHeight="1" spans="1:4">
      <c r="A281" s="5" t="str">
        <f>"徐斐然"</f>
        <v>徐斐然</v>
      </c>
      <c r="B281" s="5" t="str">
        <f>"1009"</f>
        <v>1009</v>
      </c>
      <c r="C281" s="5" t="s">
        <v>11</v>
      </c>
      <c r="D281" s="5"/>
    </row>
    <row r="282" ht="14.1" customHeight="1" spans="1:4">
      <c r="A282" s="5" t="str">
        <f>"陶旭凤"</f>
        <v>陶旭凤</v>
      </c>
      <c r="B282" s="5" t="str">
        <f>"1009"</f>
        <v>1009</v>
      </c>
      <c r="C282" s="5" t="s">
        <v>11</v>
      </c>
      <c r="D282" s="5"/>
    </row>
    <row r="283" ht="14.1" customHeight="1" spans="1:4">
      <c r="A283" s="5" t="str">
        <f>"周佳颖"</f>
        <v>周佳颖</v>
      </c>
      <c r="B283" s="5" t="str">
        <f>"1009"</f>
        <v>1009</v>
      </c>
      <c r="C283" s="5" t="s">
        <v>11</v>
      </c>
      <c r="D283" s="5"/>
    </row>
    <row r="284" ht="14.1" customHeight="1" spans="1:4">
      <c r="A284" s="5" t="str">
        <f>"符成隆"</f>
        <v>符成隆</v>
      </c>
      <c r="B284" s="5" t="str">
        <f>"1009"</f>
        <v>1009</v>
      </c>
      <c r="C284" s="5" t="s">
        <v>11</v>
      </c>
      <c r="D284" s="5"/>
    </row>
    <row r="285" ht="14.1" customHeight="1" spans="1:4">
      <c r="A285" s="5" t="str">
        <f>"冯亚倩"</f>
        <v>冯亚倩</v>
      </c>
      <c r="B285" s="5" t="str">
        <f>"1009"</f>
        <v>1009</v>
      </c>
      <c r="C285" s="5" t="s">
        <v>11</v>
      </c>
      <c r="D285" s="5"/>
    </row>
    <row r="286" ht="14.1" customHeight="1" spans="1:4">
      <c r="A286" s="5" t="str">
        <f>"景菲菲"</f>
        <v>景菲菲</v>
      </c>
      <c r="B286" s="5" t="str">
        <f>"1009"</f>
        <v>1009</v>
      </c>
      <c r="C286" s="5" t="s">
        <v>11</v>
      </c>
      <c r="D286" s="5"/>
    </row>
    <row r="287" ht="14.1" customHeight="1" spans="1:4">
      <c r="A287" s="5" t="str">
        <f>"常珊珊"</f>
        <v>常珊珊</v>
      </c>
      <c r="B287" s="5" t="str">
        <f>"1009"</f>
        <v>1009</v>
      </c>
      <c r="C287" s="5" t="s">
        <v>11</v>
      </c>
      <c r="D287" s="5"/>
    </row>
    <row r="288" ht="14.1" customHeight="1" spans="1:4">
      <c r="A288" s="5" t="str">
        <f>"李田雨"</f>
        <v>李田雨</v>
      </c>
      <c r="B288" s="5" t="str">
        <f>"1009"</f>
        <v>1009</v>
      </c>
      <c r="C288" s="5" t="s">
        <v>11</v>
      </c>
      <c r="D288" s="5"/>
    </row>
    <row r="289" ht="14.1" customHeight="1" spans="1:4">
      <c r="A289" s="5" t="str">
        <f>"窦林平"</f>
        <v>窦林平</v>
      </c>
      <c r="B289" s="5" t="str">
        <f>"1009"</f>
        <v>1009</v>
      </c>
      <c r="C289" s="5" t="s">
        <v>11</v>
      </c>
      <c r="D289" s="5"/>
    </row>
    <row r="290" ht="14.1" customHeight="1" spans="1:4">
      <c r="A290" s="5" t="str">
        <f>"韩兢成"</f>
        <v>韩兢成</v>
      </c>
      <c r="B290" s="5" t="str">
        <f>"1009"</f>
        <v>1009</v>
      </c>
      <c r="C290" s="5" t="s">
        <v>11</v>
      </c>
      <c r="D290" s="5"/>
    </row>
    <row r="291" ht="14.1" customHeight="1" spans="1:4">
      <c r="A291" s="5" t="str">
        <f>"王莹飞"</f>
        <v>王莹飞</v>
      </c>
      <c r="B291" s="5" t="str">
        <f>"1009"</f>
        <v>1009</v>
      </c>
      <c r="C291" s="5" t="s">
        <v>11</v>
      </c>
      <c r="D291" s="5"/>
    </row>
    <row r="292" ht="14.1" customHeight="1" spans="1:4">
      <c r="A292" s="5" t="str">
        <f>"王莹帆"</f>
        <v>王莹帆</v>
      </c>
      <c r="B292" s="5" t="str">
        <f>"1009"</f>
        <v>1009</v>
      </c>
      <c r="C292" s="5" t="s">
        <v>11</v>
      </c>
      <c r="D292" s="5"/>
    </row>
    <row r="293" ht="14.1" customHeight="1" spans="1:4">
      <c r="A293" s="5" t="str">
        <f>"梅雪杰"</f>
        <v>梅雪杰</v>
      </c>
      <c r="B293" s="5" t="str">
        <f>"1009"</f>
        <v>1009</v>
      </c>
      <c r="C293" s="5" t="s">
        <v>11</v>
      </c>
      <c r="D293" s="5"/>
    </row>
    <row r="294" ht="14.1" customHeight="1" spans="1:4">
      <c r="A294" s="5" t="str">
        <f>"陈月"</f>
        <v>陈月</v>
      </c>
      <c r="B294" s="5" t="str">
        <f>"1009"</f>
        <v>1009</v>
      </c>
      <c r="C294" s="5" t="s">
        <v>11</v>
      </c>
      <c r="D294" s="5"/>
    </row>
    <row r="295" ht="14.1" customHeight="1" spans="1:4">
      <c r="A295" s="5" t="str">
        <f>"白茹梦"</f>
        <v>白茹梦</v>
      </c>
      <c r="B295" s="5" t="str">
        <f>"1009"</f>
        <v>1009</v>
      </c>
      <c r="C295" s="5" t="s">
        <v>11</v>
      </c>
      <c r="D295" s="5"/>
    </row>
    <row r="296" ht="14.1" customHeight="1" spans="1:4">
      <c r="A296" s="5" t="str">
        <f>"张澳"</f>
        <v>张澳</v>
      </c>
      <c r="B296" s="5" t="str">
        <f>"1009"</f>
        <v>1009</v>
      </c>
      <c r="C296" s="5" t="s">
        <v>11</v>
      </c>
      <c r="D296" s="5"/>
    </row>
    <row r="297" ht="14.1" customHeight="1" spans="1:4">
      <c r="A297" s="5" t="str">
        <f>"崔雨桐"</f>
        <v>崔雨桐</v>
      </c>
      <c r="B297" s="5" t="str">
        <f>"1009"</f>
        <v>1009</v>
      </c>
      <c r="C297" s="5" t="s">
        <v>11</v>
      </c>
      <c r="D297" s="5"/>
    </row>
    <row r="298" ht="14.1" customHeight="1" spans="1:4">
      <c r="A298" s="5" t="str">
        <f>"袁婷"</f>
        <v>袁婷</v>
      </c>
      <c r="B298" s="5" t="str">
        <f>"1009"</f>
        <v>1009</v>
      </c>
      <c r="C298" s="5" t="s">
        <v>11</v>
      </c>
      <c r="D298" s="5"/>
    </row>
    <row r="299" ht="14.1" customHeight="1" spans="1:4">
      <c r="A299" s="5" t="str">
        <f>"秦可"</f>
        <v>秦可</v>
      </c>
      <c r="B299" s="5" t="str">
        <f>"1009"</f>
        <v>1009</v>
      </c>
      <c r="C299" s="5" t="s">
        <v>11</v>
      </c>
      <c r="D299" s="5"/>
    </row>
    <row r="300" ht="14.1" customHeight="1" spans="1:4">
      <c r="A300" s="5" t="str">
        <f>"吴梦琪"</f>
        <v>吴梦琪</v>
      </c>
      <c r="B300" s="5" t="str">
        <f>"1009"</f>
        <v>1009</v>
      </c>
      <c r="C300" s="5" t="s">
        <v>11</v>
      </c>
      <c r="D300" s="5"/>
    </row>
    <row r="301" ht="14.1" customHeight="1" spans="1:4">
      <c r="A301" s="5" t="str">
        <f>"闪昱冰"</f>
        <v>闪昱冰</v>
      </c>
      <c r="B301" s="5" t="str">
        <f>"1009"</f>
        <v>1009</v>
      </c>
      <c r="C301" s="5" t="s">
        <v>11</v>
      </c>
      <c r="D301" s="5"/>
    </row>
    <row r="302" ht="14.1" customHeight="1" spans="1:4">
      <c r="A302" s="5" t="str">
        <f>"侯盟"</f>
        <v>侯盟</v>
      </c>
      <c r="B302" s="5" t="str">
        <f>"1009"</f>
        <v>1009</v>
      </c>
      <c r="C302" s="5" t="s">
        <v>11</v>
      </c>
      <c r="D302" s="5"/>
    </row>
    <row r="303" ht="14.1" customHeight="1" spans="1:4">
      <c r="A303" s="5" t="str">
        <f>"乔璞"</f>
        <v>乔璞</v>
      </c>
      <c r="B303" s="5" t="str">
        <f>"1010"</f>
        <v>1010</v>
      </c>
      <c r="C303" s="5" t="s">
        <v>12</v>
      </c>
      <c r="D303" s="5"/>
    </row>
    <row r="304" ht="14.1" customHeight="1" spans="1:4">
      <c r="A304" s="5" t="str">
        <f>"于梦园"</f>
        <v>于梦园</v>
      </c>
      <c r="B304" s="5" t="str">
        <f>"1010"</f>
        <v>1010</v>
      </c>
      <c r="C304" s="5" t="s">
        <v>12</v>
      </c>
      <c r="D304" s="5"/>
    </row>
    <row r="305" ht="14.1" customHeight="1" spans="1:4">
      <c r="A305" s="5" t="str">
        <f>"张涵"</f>
        <v>张涵</v>
      </c>
      <c r="B305" s="5" t="str">
        <f>"1010"</f>
        <v>1010</v>
      </c>
      <c r="C305" s="5" t="s">
        <v>12</v>
      </c>
      <c r="D305" s="5"/>
    </row>
    <row r="306" ht="14.1" customHeight="1" spans="1:4">
      <c r="A306" s="5" t="str">
        <f>"高艺鸣"</f>
        <v>高艺鸣</v>
      </c>
      <c r="B306" s="5" t="str">
        <f>"1010"</f>
        <v>1010</v>
      </c>
      <c r="C306" s="5" t="s">
        <v>12</v>
      </c>
      <c r="D306" s="5"/>
    </row>
    <row r="307" ht="14.1" customHeight="1" spans="1:4">
      <c r="A307" s="5" t="str">
        <f>"曹洋"</f>
        <v>曹洋</v>
      </c>
      <c r="B307" s="5" t="str">
        <f>"1010"</f>
        <v>1010</v>
      </c>
      <c r="C307" s="5" t="s">
        <v>12</v>
      </c>
      <c r="D307" s="5"/>
    </row>
    <row r="308" ht="14.1" customHeight="1" spans="1:4">
      <c r="A308" s="5" t="str">
        <f>"田文君"</f>
        <v>田文君</v>
      </c>
      <c r="B308" s="5" t="str">
        <f>"1010"</f>
        <v>1010</v>
      </c>
      <c r="C308" s="5" t="s">
        <v>12</v>
      </c>
      <c r="D308" s="5"/>
    </row>
    <row r="309" ht="14.1" customHeight="1" spans="1:4">
      <c r="A309" s="5" t="str">
        <f>"马婷婷"</f>
        <v>马婷婷</v>
      </c>
      <c r="B309" s="5" t="str">
        <f>"1010"</f>
        <v>1010</v>
      </c>
      <c r="C309" s="5" t="s">
        <v>12</v>
      </c>
      <c r="D309" s="5"/>
    </row>
    <row r="310" ht="14.1" customHeight="1" spans="1:4">
      <c r="A310" s="5" t="str">
        <f>"许孟杰"</f>
        <v>许孟杰</v>
      </c>
      <c r="B310" s="5" t="str">
        <f>"1010"</f>
        <v>1010</v>
      </c>
      <c r="C310" s="5" t="s">
        <v>12</v>
      </c>
      <c r="D310" s="5"/>
    </row>
    <row r="311" ht="14.1" customHeight="1" spans="1:4">
      <c r="A311" s="5" t="str">
        <f>"王新宇"</f>
        <v>王新宇</v>
      </c>
      <c r="B311" s="5" t="str">
        <f>"1010"</f>
        <v>1010</v>
      </c>
      <c r="C311" s="5" t="s">
        <v>12</v>
      </c>
      <c r="D311" s="5"/>
    </row>
    <row r="312" ht="14.1" customHeight="1" spans="1:4">
      <c r="A312" s="5" t="str">
        <f>"曹婉聪"</f>
        <v>曹婉聪</v>
      </c>
      <c r="B312" s="5" t="str">
        <f>"1010"</f>
        <v>1010</v>
      </c>
      <c r="C312" s="5" t="s">
        <v>12</v>
      </c>
      <c r="D312" s="5"/>
    </row>
    <row r="313" ht="14.1" customHeight="1" spans="1:4">
      <c r="A313" s="5" t="str">
        <f>"杨聪蕊"</f>
        <v>杨聪蕊</v>
      </c>
      <c r="B313" s="5" t="str">
        <f>"1010"</f>
        <v>1010</v>
      </c>
      <c r="C313" s="5" t="s">
        <v>12</v>
      </c>
      <c r="D313" s="5"/>
    </row>
    <row r="314" ht="14.1" customHeight="1" spans="1:4">
      <c r="A314" s="5" t="str">
        <f>"熊海强"</f>
        <v>熊海强</v>
      </c>
      <c r="B314" s="5" t="str">
        <f>"1010"</f>
        <v>1010</v>
      </c>
      <c r="C314" s="5" t="s">
        <v>12</v>
      </c>
      <c r="D314" s="5"/>
    </row>
    <row r="315" ht="14.1" customHeight="1" spans="1:4">
      <c r="A315" s="5" t="str">
        <f>"陶艺"</f>
        <v>陶艺</v>
      </c>
      <c r="B315" s="5" t="str">
        <f>"1010"</f>
        <v>1010</v>
      </c>
      <c r="C315" s="5" t="s">
        <v>12</v>
      </c>
      <c r="D315" s="5"/>
    </row>
    <row r="316" ht="14.1" customHeight="1" spans="1:4">
      <c r="A316" s="5" t="str">
        <f>"张凤"</f>
        <v>张凤</v>
      </c>
      <c r="B316" s="5" t="str">
        <f>"1010"</f>
        <v>1010</v>
      </c>
      <c r="C316" s="5" t="s">
        <v>12</v>
      </c>
      <c r="D316" s="5"/>
    </row>
    <row r="317" ht="14.1" customHeight="1" spans="1:4">
      <c r="A317" s="5" t="str">
        <f>"鲁珊"</f>
        <v>鲁珊</v>
      </c>
      <c r="B317" s="5" t="str">
        <f>"1010"</f>
        <v>1010</v>
      </c>
      <c r="C317" s="5" t="s">
        <v>12</v>
      </c>
      <c r="D317" s="5"/>
    </row>
    <row r="318" ht="14.1" customHeight="1" spans="1:4">
      <c r="A318" s="5" t="str">
        <f>"陈沛"</f>
        <v>陈沛</v>
      </c>
      <c r="B318" s="5" t="str">
        <f>"1010"</f>
        <v>1010</v>
      </c>
      <c r="C318" s="5" t="s">
        <v>12</v>
      </c>
      <c r="D318" s="5"/>
    </row>
    <row r="319" ht="14.1" customHeight="1" spans="1:4">
      <c r="A319" s="5" t="str">
        <f>"何建兵"</f>
        <v>何建兵</v>
      </c>
      <c r="B319" s="5" t="str">
        <f>"1010"</f>
        <v>1010</v>
      </c>
      <c r="C319" s="5" t="s">
        <v>12</v>
      </c>
      <c r="D319" s="5"/>
    </row>
    <row r="320" ht="14.1" customHeight="1" spans="1:4">
      <c r="A320" s="5" t="str">
        <f>"李晖"</f>
        <v>李晖</v>
      </c>
      <c r="B320" s="5" t="str">
        <f>"1010"</f>
        <v>1010</v>
      </c>
      <c r="C320" s="5" t="s">
        <v>12</v>
      </c>
      <c r="D320" s="5"/>
    </row>
    <row r="321" ht="14.1" customHeight="1" spans="1:4">
      <c r="A321" s="5" t="str">
        <f>"李璐"</f>
        <v>李璐</v>
      </c>
      <c r="B321" s="5" t="str">
        <f>"1010"</f>
        <v>1010</v>
      </c>
      <c r="C321" s="5" t="s">
        <v>12</v>
      </c>
      <c r="D321" s="5"/>
    </row>
    <row r="322" ht="14.1" customHeight="1" spans="1:4">
      <c r="A322" s="5" t="str">
        <f>"宋向阳"</f>
        <v>宋向阳</v>
      </c>
      <c r="B322" s="5" t="str">
        <f>"1010"</f>
        <v>1010</v>
      </c>
      <c r="C322" s="5" t="s">
        <v>12</v>
      </c>
      <c r="D322" s="5"/>
    </row>
    <row r="323" ht="14.1" customHeight="1" spans="1:4">
      <c r="A323" s="5" t="str">
        <f>"陈施宇"</f>
        <v>陈施宇</v>
      </c>
      <c r="B323" s="5" t="str">
        <f>"1010"</f>
        <v>1010</v>
      </c>
      <c r="C323" s="5" t="s">
        <v>12</v>
      </c>
      <c r="D323" s="5"/>
    </row>
    <row r="324" ht="14.1" customHeight="1" spans="1:4">
      <c r="A324" s="5" t="str">
        <f>"刘子涵"</f>
        <v>刘子涵</v>
      </c>
      <c r="B324" s="5" t="str">
        <f>"1010"</f>
        <v>1010</v>
      </c>
      <c r="C324" s="5" t="s">
        <v>12</v>
      </c>
      <c r="D324" s="5"/>
    </row>
    <row r="325" ht="14.1" customHeight="1" spans="1:4">
      <c r="A325" s="5" t="str">
        <f>"李帅"</f>
        <v>李帅</v>
      </c>
      <c r="B325" s="5" t="str">
        <f>"1010"</f>
        <v>1010</v>
      </c>
      <c r="C325" s="5" t="s">
        <v>12</v>
      </c>
      <c r="D325" s="5"/>
    </row>
    <row r="326" ht="14.1" customHeight="1" spans="1:4">
      <c r="A326" s="5" t="str">
        <f>"袁琳琳"</f>
        <v>袁琳琳</v>
      </c>
      <c r="B326" s="5" t="str">
        <f>"1010"</f>
        <v>1010</v>
      </c>
      <c r="C326" s="5" t="s">
        <v>12</v>
      </c>
      <c r="D326" s="5"/>
    </row>
    <row r="327" ht="14.1" customHeight="1" spans="1:4">
      <c r="A327" s="5" t="str">
        <f>"杨丽"</f>
        <v>杨丽</v>
      </c>
      <c r="B327" s="5" t="str">
        <f>"1010"</f>
        <v>1010</v>
      </c>
      <c r="C327" s="5" t="s">
        <v>12</v>
      </c>
      <c r="D327" s="5"/>
    </row>
    <row r="328" ht="14.1" customHeight="1" spans="1:4">
      <c r="A328" s="5" t="str">
        <f>"白雪"</f>
        <v>白雪</v>
      </c>
      <c r="B328" s="5" t="str">
        <f>"1010"</f>
        <v>1010</v>
      </c>
      <c r="C328" s="5" t="s">
        <v>12</v>
      </c>
      <c r="D328" s="5"/>
    </row>
    <row r="329" ht="14.1" customHeight="1" spans="1:4">
      <c r="A329" s="5" t="str">
        <f>"路爽"</f>
        <v>路爽</v>
      </c>
      <c r="B329" s="5" t="str">
        <f>"1010"</f>
        <v>1010</v>
      </c>
      <c r="C329" s="5" t="s">
        <v>12</v>
      </c>
      <c r="D329" s="5"/>
    </row>
    <row r="330" ht="14.1" customHeight="1" spans="1:4">
      <c r="A330" s="5" t="str">
        <f>"张志芳"</f>
        <v>张志芳</v>
      </c>
      <c r="B330" s="5" t="str">
        <f>"1010"</f>
        <v>1010</v>
      </c>
      <c r="C330" s="5" t="s">
        <v>12</v>
      </c>
      <c r="D330" s="5"/>
    </row>
    <row r="331" ht="14.1" customHeight="1" spans="1:4">
      <c r="A331" s="5" t="str">
        <f>"杨洪昭"</f>
        <v>杨洪昭</v>
      </c>
      <c r="B331" s="5" t="str">
        <f>"1010"</f>
        <v>1010</v>
      </c>
      <c r="C331" s="5" t="s">
        <v>12</v>
      </c>
      <c r="D331" s="5"/>
    </row>
    <row r="332" ht="14.1" customHeight="1" spans="1:4">
      <c r="A332" s="5" t="str">
        <f>"乔钰钧"</f>
        <v>乔钰钧</v>
      </c>
      <c r="B332" s="5" t="str">
        <f>"1010"</f>
        <v>1010</v>
      </c>
      <c r="C332" s="5" t="s">
        <v>12</v>
      </c>
      <c r="D332" s="5"/>
    </row>
    <row r="333" ht="14.1" customHeight="1" spans="1:4">
      <c r="A333" s="5" t="str">
        <f>"史珍"</f>
        <v>史珍</v>
      </c>
      <c r="B333" s="5" t="str">
        <f>"1010"</f>
        <v>1010</v>
      </c>
      <c r="C333" s="5" t="s">
        <v>12</v>
      </c>
      <c r="D333" s="5"/>
    </row>
    <row r="334" ht="14.1" customHeight="1" spans="1:4">
      <c r="A334" s="5" t="str">
        <f>"赵诗言"</f>
        <v>赵诗言</v>
      </c>
      <c r="B334" s="5" t="str">
        <f>"1010"</f>
        <v>1010</v>
      </c>
      <c r="C334" s="5" t="s">
        <v>12</v>
      </c>
      <c r="D334" s="5"/>
    </row>
    <row r="335" ht="14.1" customHeight="1" spans="1:4">
      <c r="A335" s="5" t="str">
        <f>"蒙晓"</f>
        <v>蒙晓</v>
      </c>
      <c r="B335" s="5" t="str">
        <f>"1010"</f>
        <v>1010</v>
      </c>
      <c r="C335" s="5" t="s">
        <v>12</v>
      </c>
      <c r="D335" s="5"/>
    </row>
    <row r="336" ht="14.1" customHeight="1" spans="1:4">
      <c r="A336" s="5" t="str">
        <f>"时捷"</f>
        <v>时捷</v>
      </c>
      <c r="B336" s="5" t="str">
        <f>"1010"</f>
        <v>1010</v>
      </c>
      <c r="C336" s="5" t="s">
        <v>12</v>
      </c>
      <c r="D336" s="5"/>
    </row>
    <row r="337" ht="14.1" customHeight="1" spans="1:4">
      <c r="A337" s="5" t="str">
        <f>"王英喜"</f>
        <v>王英喜</v>
      </c>
      <c r="B337" s="5" t="str">
        <f>"1010"</f>
        <v>1010</v>
      </c>
      <c r="C337" s="5" t="s">
        <v>12</v>
      </c>
      <c r="D337" s="5"/>
    </row>
    <row r="338" ht="14.1" customHeight="1" spans="1:4">
      <c r="A338" s="5" t="str">
        <f>"杨阳"</f>
        <v>杨阳</v>
      </c>
      <c r="B338" s="5" t="str">
        <f>"1010"</f>
        <v>1010</v>
      </c>
      <c r="C338" s="5" t="s">
        <v>12</v>
      </c>
      <c r="D338" s="5"/>
    </row>
    <row r="339" ht="14.1" customHeight="1" spans="1:4">
      <c r="A339" s="5" t="str">
        <f>"王燕"</f>
        <v>王燕</v>
      </c>
      <c r="B339" s="5" t="str">
        <f>"1010"</f>
        <v>1010</v>
      </c>
      <c r="C339" s="5" t="s">
        <v>12</v>
      </c>
      <c r="D339" s="5"/>
    </row>
    <row r="340" ht="14.1" customHeight="1" spans="1:4">
      <c r="A340" s="5" t="str">
        <f>"常卓"</f>
        <v>常卓</v>
      </c>
      <c r="B340" s="5" t="str">
        <f>"1010"</f>
        <v>1010</v>
      </c>
      <c r="C340" s="5" t="s">
        <v>12</v>
      </c>
      <c r="D340" s="5"/>
    </row>
    <row r="341" ht="14.1" customHeight="1" spans="1:4">
      <c r="A341" s="5" t="str">
        <f>"张旭培"</f>
        <v>张旭培</v>
      </c>
      <c r="B341" s="5" t="str">
        <f>"1011"</f>
        <v>1011</v>
      </c>
      <c r="C341" s="5" t="s">
        <v>13</v>
      </c>
      <c r="D341" s="5"/>
    </row>
    <row r="342" ht="14.1" customHeight="1" spans="1:4">
      <c r="A342" s="5" t="str">
        <f>"杨梦晗"</f>
        <v>杨梦晗</v>
      </c>
      <c r="B342" s="5" t="str">
        <f>"1011"</f>
        <v>1011</v>
      </c>
      <c r="C342" s="5" t="s">
        <v>13</v>
      </c>
      <c r="D342" s="5"/>
    </row>
    <row r="343" ht="14.1" customHeight="1" spans="1:4">
      <c r="A343" s="5" t="str">
        <f>"李莹"</f>
        <v>李莹</v>
      </c>
      <c r="B343" s="5" t="str">
        <f>"1011"</f>
        <v>1011</v>
      </c>
      <c r="C343" s="5" t="s">
        <v>13</v>
      </c>
      <c r="D343" s="5"/>
    </row>
    <row r="344" ht="14.1" customHeight="1" spans="1:4">
      <c r="A344" s="5" t="str">
        <f>"冯小迪"</f>
        <v>冯小迪</v>
      </c>
      <c r="B344" s="5" t="str">
        <f>"1011"</f>
        <v>1011</v>
      </c>
      <c r="C344" s="5" t="s">
        <v>13</v>
      </c>
      <c r="D344" s="5"/>
    </row>
    <row r="345" ht="14.1" customHeight="1" spans="1:4">
      <c r="A345" s="5" t="str">
        <f>"曹轶惟"</f>
        <v>曹轶惟</v>
      </c>
      <c r="B345" s="5" t="str">
        <f>"1011"</f>
        <v>1011</v>
      </c>
      <c r="C345" s="5" t="s">
        <v>13</v>
      </c>
      <c r="D345" s="5"/>
    </row>
    <row r="346" ht="14.1" customHeight="1" spans="1:4">
      <c r="A346" s="5" t="str">
        <f>"卢梦瑶"</f>
        <v>卢梦瑶</v>
      </c>
      <c r="B346" s="5" t="str">
        <f>"1011"</f>
        <v>1011</v>
      </c>
      <c r="C346" s="5" t="s">
        <v>13</v>
      </c>
      <c r="D346" s="5"/>
    </row>
    <row r="347" ht="14.1" customHeight="1" spans="1:4">
      <c r="A347" s="5" t="str">
        <f>"张嘉莹"</f>
        <v>张嘉莹</v>
      </c>
      <c r="B347" s="5" t="str">
        <f>"1011"</f>
        <v>1011</v>
      </c>
      <c r="C347" s="5" t="s">
        <v>13</v>
      </c>
      <c r="D347" s="5"/>
    </row>
    <row r="348" ht="14.1" customHeight="1" spans="1:4">
      <c r="A348" s="5" t="str">
        <f>"李爽"</f>
        <v>李爽</v>
      </c>
      <c r="B348" s="5" t="str">
        <f>"1011"</f>
        <v>1011</v>
      </c>
      <c r="C348" s="5" t="s">
        <v>13</v>
      </c>
      <c r="D348" s="5"/>
    </row>
    <row r="349" ht="14.1" customHeight="1" spans="1:4">
      <c r="A349" s="5" t="str">
        <f>"王鑫"</f>
        <v>王鑫</v>
      </c>
      <c r="B349" s="5" t="str">
        <f>"1011"</f>
        <v>1011</v>
      </c>
      <c r="C349" s="5" t="s">
        <v>13</v>
      </c>
      <c r="D349" s="5"/>
    </row>
    <row r="350" ht="14.1" customHeight="1" spans="1:4">
      <c r="A350" s="5" t="str">
        <f>"黄秋爽"</f>
        <v>黄秋爽</v>
      </c>
      <c r="B350" s="5" t="str">
        <f>"1011"</f>
        <v>1011</v>
      </c>
      <c r="C350" s="5" t="s">
        <v>13</v>
      </c>
      <c r="D350" s="5"/>
    </row>
    <row r="351" ht="14.1" customHeight="1" spans="1:4">
      <c r="A351" s="5" t="str">
        <f>"陈丽莎"</f>
        <v>陈丽莎</v>
      </c>
      <c r="B351" s="5" t="str">
        <f>"1011"</f>
        <v>1011</v>
      </c>
      <c r="C351" s="5" t="s">
        <v>13</v>
      </c>
      <c r="D351" s="5"/>
    </row>
    <row r="352" ht="14.1" customHeight="1" spans="1:4">
      <c r="A352" s="5" t="str">
        <f>"孙孟娅"</f>
        <v>孙孟娅</v>
      </c>
      <c r="B352" s="5" t="str">
        <f>"1011"</f>
        <v>1011</v>
      </c>
      <c r="C352" s="5" t="s">
        <v>13</v>
      </c>
      <c r="D352" s="5"/>
    </row>
    <row r="353" ht="14.1" customHeight="1" spans="1:4">
      <c r="A353" s="5" t="str">
        <f>"田丁町"</f>
        <v>田丁町</v>
      </c>
      <c r="B353" s="5" t="str">
        <f>"1011"</f>
        <v>1011</v>
      </c>
      <c r="C353" s="5" t="s">
        <v>13</v>
      </c>
      <c r="D353" s="5"/>
    </row>
    <row r="354" ht="14.1" customHeight="1" spans="1:4">
      <c r="A354" s="5" t="str">
        <f>"赵冲"</f>
        <v>赵冲</v>
      </c>
      <c r="B354" s="5" t="str">
        <f>"1011"</f>
        <v>1011</v>
      </c>
      <c r="C354" s="5" t="s">
        <v>13</v>
      </c>
      <c r="D354" s="5"/>
    </row>
    <row r="355" ht="14.1" customHeight="1" spans="1:4">
      <c r="A355" s="5" t="str">
        <f>"李韬略"</f>
        <v>李韬略</v>
      </c>
      <c r="B355" s="5" t="str">
        <f>"1011"</f>
        <v>1011</v>
      </c>
      <c r="C355" s="5" t="s">
        <v>13</v>
      </c>
      <c r="D355" s="5"/>
    </row>
    <row r="356" ht="14.1" customHeight="1" spans="1:4">
      <c r="A356" s="5" t="str">
        <f>"田军鹏"</f>
        <v>田军鹏</v>
      </c>
      <c r="B356" s="5" t="str">
        <f>"1011"</f>
        <v>1011</v>
      </c>
      <c r="C356" s="5" t="s">
        <v>13</v>
      </c>
      <c r="D356" s="5"/>
    </row>
    <row r="357" ht="14.1" customHeight="1" spans="1:4">
      <c r="A357" s="5" t="str">
        <f>"郭垠丛"</f>
        <v>郭垠丛</v>
      </c>
      <c r="B357" s="5" t="str">
        <f>"1011"</f>
        <v>1011</v>
      </c>
      <c r="C357" s="5" t="s">
        <v>13</v>
      </c>
      <c r="D357" s="5"/>
    </row>
    <row r="358" ht="14.1" customHeight="1" spans="1:4">
      <c r="A358" s="5" t="str">
        <f>"张涛"</f>
        <v>张涛</v>
      </c>
      <c r="B358" s="5" t="str">
        <f>"1012"</f>
        <v>1012</v>
      </c>
      <c r="C358" s="5" t="s">
        <v>14</v>
      </c>
      <c r="D358" s="5"/>
    </row>
    <row r="359" ht="14.1" customHeight="1" spans="1:4">
      <c r="A359" s="5" t="str">
        <f>"程阳"</f>
        <v>程阳</v>
      </c>
      <c r="B359" s="5" t="str">
        <f>"1012"</f>
        <v>1012</v>
      </c>
      <c r="C359" s="5" t="s">
        <v>14</v>
      </c>
      <c r="D359" s="5"/>
    </row>
    <row r="360" ht="14.1" customHeight="1" spans="1:4">
      <c r="A360" s="5" t="str">
        <f>"陶念"</f>
        <v>陶念</v>
      </c>
      <c r="B360" s="5" t="str">
        <f>"1012"</f>
        <v>1012</v>
      </c>
      <c r="C360" s="5" t="s">
        <v>14</v>
      </c>
      <c r="D360" s="5"/>
    </row>
    <row r="361" ht="14.1" customHeight="1" spans="1:4">
      <c r="A361" s="5" t="str">
        <f>"范振博"</f>
        <v>范振博</v>
      </c>
      <c r="B361" s="5" t="str">
        <f>"1012"</f>
        <v>1012</v>
      </c>
      <c r="C361" s="5" t="s">
        <v>14</v>
      </c>
      <c r="D361" s="5"/>
    </row>
    <row r="362" ht="14.1" customHeight="1" spans="1:4">
      <c r="A362" s="5" t="str">
        <f>"高跃辉"</f>
        <v>高跃辉</v>
      </c>
      <c r="B362" s="5" t="str">
        <f>"1012"</f>
        <v>1012</v>
      </c>
      <c r="C362" s="5" t="s">
        <v>14</v>
      </c>
      <c r="D362" s="5"/>
    </row>
    <row r="363" ht="14.1" customHeight="1" spans="1:4">
      <c r="A363" s="5" t="str">
        <f>"金珂"</f>
        <v>金珂</v>
      </c>
      <c r="B363" s="5" t="str">
        <f>"1012"</f>
        <v>1012</v>
      </c>
      <c r="C363" s="5" t="s">
        <v>14</v>
      </c>
      <c r="D363" s="5"/>
    </row>
    <row r="364" ht="14.1" customHeight="1" spans="1:4">
      <c r="A364" s="5" t="str">
        <f>"张宁"</f>
        <v>张宁</v>
      </c>
      <c r="B364" s="5" t="str">
        <f>"1012"</f>
        <v>1012</v>
      </c>
      <c r="C364" s="5" t="s">
        <v>14</v>
      </c>
      <c r="D364" s="5"/>
    </row>
    <row r="365" ht="14.1" customHeight="1" spans="1:4">
      <c r="A365" s="5" t="str">
        <f>"常盼盼"</f>
        <v>常盼盼</v>
      </c>
      <c r="B365" s="5" t="str">
        <f>"1012"</f>
        <v>1012</v>
      </c>
      <c r="C365" s="5" t="s">
        <v>14</v>
      </c>
      <c r="D365" s="5"/>
    </row>
    <row r="366" ht="14.1" customHeight="1" spans="1:4">
      <c r="A366" s="5" t="str">
        <f>"于星瑶"</f>
        <v>于星瑶</v>
      </c>
      <c r="B366" s="5" t="str">
        <f>"1012"</f>
        <v>1012</v>
      </c>
      <c r="C366" s="5" t="s">
        <v>14</v>
      </c>
      <c r="D366" s="5"/>
    </row>
    <row r="367" ht="14.1" customHeight="1" spans="1:4">
      <c r="A367" s="5" t="str">
        <f>"朱山敏"</f>
        <v>朱山敏</v>
      </c>
      <c r="B367" s="5" t="str">
        <f>"1012"</f>
        <v>1012</v>
      </c>
      <c r="C367" s="5" t="s">
        <v>14</v>
      </c>
      <c r="D367" s="5"/>
    </row>
    <row r="368" ht="14.1" customHeight="1" spans="1:4">
      <c r="A368" s="5" t="str">
        <f>"李杨懿"</f>
        <v>李杨懿</v>
      </c>
      <c r="B368" s="5" t="str">
        <f>"1012"</f>
        <v>1012</v>
      </c>
      <c r="C368" s="5" t="s">
        <v>14</v>
      </c>
      <c r="D368" s="5"/>
    </row>
    <row r="369" ht="14.1" customHeight="1" spans="1:4">
      <c r="A369" s="5" t="str">
        <f>"曹通"</f>
        <v>曹通</v>
      </c>
      <c r="B369" s="5" t="str">
        <f>"1012"</f>
        <v>1012</v>
      </c>
      <c r="C369" s="5" t="s">
        <v>14</v>
      </c>
      <c r="D369" s="5"/>
    </row>
    <row r="370" ht="14.1" customHeight="1" spans="1:4">
      <c r="A370" s="5" t="str">
        <f>"张翔"</f>
        <v>张翔</v>
      </c>
      <c r="B370" s="5" t="str">
        <f>"1013"</f>
        <v>1013</v>
      </c>
      <c r="C370" s="5" t="s">
        <v>15</v>
      </c>
      <c r="D370" s="5"/>
    </row>
    <row r="371" ht="14.1" customHeight="1" spans="1:4">
      <c r="A371" s="5" t="str">
        <f>"孟召达"</f>
        <v>孟召达</v>
      </c>
      <c r="B371" s="5" t="str">
        <f>"1013"</f>
        <v>1013</v>
      </c>
      <c r="C371" s="5" t="s">
        <v>15</v>
      </c>
      <c r="D371" s="5"/>
    </row>
    <row r="372" ht="14.1" customHeight="1" spans="1:4">
      <c r="A372" s="5" t="str">
        <f>"陈冲"</f>
        <v>陈冲</v>
      </c>
      <c r="B372" s="5" t="str">
        <f>"1013"</f>
        <v>1013</v>
      </c>
      <c r="C372" s="5" t="s">
        <v>15</v>
      </c>
      <c r="D372" s="5"/>
    </row>
    <row r="373" ht="14.1" customHeight="1" spans="1:4">
      <c r="A373" s="5" t="str">
        <f>"齐乐"</f>
        <v>齐乐</v>
      </c>
      <c r="B373" s="5" t="str">
        <f>"1013"</f>
        <v>1013</v>
      </c>
      <c r="C373" s="5" t="s">
        <v>15</v>
      </c>
      <c r="D373" s="5"/>
    </row>
    <row r="374" ht="14.1" customHeight="1" spans="1:4">
      <c r="A374" s="5" t="str">
        <f>"陈志涛"</f>
        <v>陈志涛</v>
      </c>
      <c r="B374" s="5" t="str">
        <f>"1013"</f>
        <v>1013</v>
      </c>
      <c r="C374" s="5" t="s">
        <v>15</v>
      </c>
      <c r="D374" s="5"/>
    </row>
    <row r="375" ht="14.1" customHeight="1" spans="1:4">
      <c r="A375" s="5" t="str">
        <f>"吴银苗"</f>
        <v>吴银苗</v>
      </c>
      <c r="B375" s="5" t="str">
        <f>"1013"</f>
        <v>1013</v>
      </c>
      <c r="C375" s="5" t="s">
        <v>15</v>
      </c>
      <c r="D375" s="5"/>
    </row>
    <row r="376" ht="14.1" customHeight="1" spans="1:4">
      <c r="A376" s="5" t="str">
        <f>"魏珂"</f>
        <v>魏珂</v>
      </c>
      <c r="B376" s="5" t="str">
        <f>"1013"</f>
        <v>1013</v>
      </c>
      <c r="C376" s="5" t="s">
        <v>15</v>
      </c>
      <c r="D376" s="5"/>
    </row>
    <row r="377" ht="14.1" customHeight="1" spans="1:4">
      <c r="A377" s="5" t="str">
        <f>"乔新瑶"</f>
        <v>乔新瑶</v>
      </c>
      <c r="B377" s="5" t="str">
        <f>"1013"</f>
        <v>1013</v>
      </c>
      <c r="C377" s="5" t="s">
        <v>15</v>
      </c>
      <c r="D377" s="5"/>
    </row>
    <row r="378" ht="14.1" customHeight="1" spans="1:4">
      <c r="A378" s="5" t="str">
        <f>"庞朋飞"</f>
        <v>庞朋飞</v>
      </c>
      <c r="B378" s="5" t="str">
        <f>"1013"</f>
        <v>1013</v>
      </c>
      <c r="C378" s="5" t="s">
        <v>15</v>
      </c>
      <c r="D378" s="5"/>
    </row>
    <row r="379" ht="14.1" customHeight="1" spans="1:4">
      <c r="A379" s="5" t="str">
        <f>"方婷婷"</f>
        <v>方婷婷</v>
      </c>
      <c r="B379" s="5" t="str">
        <f>"1013"</f>
        <v>1013</v>
      </c>
      <c r="C379" s="5" t="s">
        <v>15</v>
      </c>
      <c r="D379" s="5"/>
    </row>
    <row r="380" ht="14.1" customHeight="1" spans="1:4">
      <c r="A380" s="5" t="str">
        <f>"王辉"</f>
        <v>王辉</v>
      </c>
      <c r="B380" s="5" t="str">
        <f>"1013"</f>
        <v>1013</v>
      </c>
      <c r="C380" s="5" t="s">
        <v>15</v>
      </c>
      <c r="D380" s="5"/>
    </row>
    <row r="381" ht="14.1" customHeight="1" spans="1:4">
      <c r="A381" s="5" t="str">
        <f>"杨孟凯"</f>
        <v>杨孟凯</v>
      </c>
      <c r="B381" s="5" t="str">
        <f>"1013"</f>
        <v>1013</v>
      </c>
      <c r="C381" s="5" t="s">
        <v>15</v>
      </c>
      <c r="D381" s="5"/>
    </row>
    <row r="382" ht="14.1" customHeight="1" spans="1:4">
      <c r="A382" s="5" t="str">
        <f>"付俊广"</f>
        <v>付俊广</v>
      </c>
      <c r="B382" s="5" t="str">
        <f>"1013"</f>
        <v>1013</v>
      </c>
      <c r="C382" s="5" t="s">
        <v>15</v>
      </c>
      <c r="D382" s="5"/>
    </row>
    <row r="383" ht="14.1" customHeight="1" spans="1:4">
      <c r="A383" s="5" t="str">
        <f>"张松"</f>
        <v>张松</v>
      </c>
      <c r="B383" s="5" t="str">
        <f>"1013"</f>
        <v>1013</v>
      </c>
      <c r="C383" s="5" t="s">
        <v>15</v>
      </c>
      <c r="D383" s="5"/>
    </row>
    <row r="384" ht="14.1" customHeight="1" spans="1:4">
      <c r="A384" s="5" t="str">
        <f>"杨震宇"</f>
        <v>杨震宇</v>
      </c>
      <c r="B384" s="5" t="str">
        <f>"1013"</f>
        <v>1013</v>
      </c>
      <c r="C384" s="5" t="s">
        <v>15</v>
      </c>
      <c r="D384" s="5"/>
    </row>
    <row r="385" ht="14.1" customHeight="1" spans="1:4">
      <c r="A385" s="5" t="str">
        <f>"党航"</f>
        <v>党航</v>
      </c>
      <c r="B385" s="5" t="str">
        <f>"1013"</f>
        <v>1013</v>
      </c>
      <c r="C385" s="5" t="s">
        <v>15</v>
      </c>
      <c r="D385" s="5"/>
    </row>
    <row r="386" ht="14.1" customHeight="1" spans="1:4">
      <c r="A386" s="5" t="str">
        <f>"于锴"</f>
        <v>于锴</v>
      </c>
      <c r="B386" s="5" t="str">
        <f>"1013"</f>
        <v>1013</v>
      </c>
      <c r="C386" s="5" t="s">
        <v>15</v>
      </c>
      <c r="D386" s="5"/>
    </row>
    <row r="387" ht="14.1" customHeight="1" spans="1:4">
      <c r="A387" s="5" t="str">
        <f>"余海波"</f>
        <v>余海波</v>
      </c>
      <c r="B387" s="5" t="str">
        <f>"1013"</f>
        <v>1013</v>
      </c>
      <c r="C387" s="5" t="s">
        <v>15</v>
      </c>
      <c r="D387" s="5"/>
    </row>
    <row r="388" ht="14.1" customHeight="1" spans="1:4">
      <c r="A388" s="5" t="str">
        <f>"苏琦"</f>
        <v>苏琦</v>
      </c>
      <c r="B388" s="5" t="str">
        <f>"1013"</f>
        <v>1013</v>
      </c>
      <c r="C388" s="5" t="s">
        <v>15</v>
      </c>
      <c r="D388" s="5"/>
    </row>
    <row r="389" ht="14.1" customHeight="1" spans="1:4">
      <c r="A389" s="5" t="str">
        <f>"高晓东"</f>
        <v>高晓东</v>
      </c>
      <c r="B389" s="5" t="str">
        <f>"1013"</f>
        <v>1013</v>
      </c>
      <c r="C389" s="5" t="s">
        <v>15</v>
      </c>
      <c r="D389" s="5"/>
    </row>
    <row r="390" ht="14.1" customHeight="1" spans="1:4">
      <c r="A390" s="5" t="str">
        <f>"娄紫月"</f>
        <v>娄紫月</v>
      </c>
      <c r="B390" s="5" t="str">
        <f>"1013"</f>
        <v>1013</v>
      </c>
      <c r="C390" s="5" t="s">
        <v>15</v>
      </c>
      <c r="D390" s="5"/>
    </row>
    <row r="391" ht="14.1" customHeight="1" spans="1:4">
      <c r="A391" s="5" t="str">
        <f>"方致源"</f>
        <v>方致源</v>
      </c>
      <c r="B391" s="5" t="str">
        <f>"1013"</f>
        <v>1013</v>
      </c>
      <c r="C391" s="5" t="s">
        <v>15</v>
      </c>
      <c r="D391" s="5"/>
    </row>
    <row r="392" ht="14.1" customHeight="1" spans="1:4">
      <c r="A392" s="5" t="str">
        <f>"陈炳"</f>
        <v>陈炳</v>
      </c>
      <c r="B392" s="5" t="str">
        <f>"1013"</f>
        <v>1013</v>
      </c>
      <c r="C392" s="5" t="s">
        <v>15</v>
      </c>
      <c r="D392" s="5"/>
    </row>
    <row r="393" ht="14.1" customHeight="1" spans="1:4">
      <c r="A393" s="5" t="str">
        <f>"李宇"</f>
        <v>李宇</v>
      </c>
      <c r="B393" s="5" t="str">
        <f>"1013"</f>
        <v>1013</v>
      </c>
      <c r="C393" s="5" t="s">
        <v>15</v>
      </c>
      <c r="D393" s="5"/>
    </row>
    <row r="394" ht="14.1" customHeight="1" spans="1:4">
      <c r="A394" s="5" t="str">
        <f>"郭培"</f>
        <v>郭培</v>
      </c>
      <c r="B394" s="5" t="str">
        <f>"1013"</f>
        <v>1013</v>
      </c>
      <c r="C394" s="5" t="s">
        <v>15</v>
      </c>
      <c r="D394" s="5"/>
    </row>
    <row r="395" ht="14.1" customHeight="1" spans="1:4">
      <c r="A395" s="5" t="str">
        <f>"张荟钰"</f>
        <v>张荟钰</v>
      </c>
      <c r="B395" s="5" t="str">
        <f>"1013"</f>
        <v>1013</v>
      </c>
      <c r="C395" s="5" t="s">
        <v>15</v>
      </c>
      <c r="D395" s="5"/>
    </row>
    <row r="396" ht="14.1" customHeight="1" spans="1:4">
      <c r="A396" s="5" t="str">
        <f>"孙铁祎"</f>
        <v>孙铁祎</v>
      </c>
      <c r="B396" s="5" t="str">
        <f>"1013"</f>
        <v>1013</v>
      </c>
      <c r="C396" s="5" t="s">
        <v>15</v>
      </c>
      <c r="D396" s="5"/>
    </row>
    <row r="397" ht="14.1" customHeight="1" spans="1:4">
      <c r="A397" s="5" t="str">
        <f>"鲍宛松"</f>
        <v>鲍宛松</v>
      </c>
      <c r="B397" s="5" t="str">
        <f>"1014"</f>
        <v>1014</v>
      </c>
      <c r="C397" s="5" t="s">
        <v>16</v>
      </c>
      <c r="D397" s="5"/>
    </row>
    <row r="398" ht="14.1" customHeight="1" spans="1:4">
      <c r="A398" s="5" t="str">
        <f>"张苏宁"</f>
        <v>张苏宁</v>
      </c>
      <c r="B398" s="5" t="str">
        <f>"1014"</f>
        <v>1014</v>
      </c>
      <c r="C398" s="5" t="s">
        <v>16</v>
      </c>
      <c r="D398" s="5"/>
    </row>
    <row r="399" ht="14.1" customHeight="1" spans="1:4">
      <c r="A399" s="5" t="str">
        <f>"詹嘉伟"</f>
        <v>詹嘉伟</v>
      </c>
      <c r="B399" s="5" t="str">
        <f>"1014"</f>
        <v>1014</v>
      </c>
      <c r="C399" s="5" t="s">
        <v>16</v>
      </c>
      <c r="D399" s="5"/>
    </row>
    <row r="400" ht="14.1" customHeight="1" spans="1:4">
      <c r="A400" s="5" t="str">
        <f>"田林阁"</f>
        <v>田林阁</v>
      </c>
      <c r="B400" s="5" t="str">
        <f>"1014"</f>
        <v>1014</v>
      </c>
      <c r="C400" s="5" t="s">
        <v>16</v>
      </c>
      <c r="D400" s="5"/>
    </row>
    <row r="401" ht="14.1" customHeight="1" spans="1:4">
      <c r="A401" s="5" t="str">
        <f>"马正果"</f>
        <v>马正果</v>
      </c>
      <c r="B401" s="5" t="str">
        <f>"1014"</f>
        <v>1014</v>
      </c>
      <c r="C401" s="5" t="s">
        <v>16</v>
      </c>
      <c r="D401" s="5"/>
    </row>
    <row r="402" ht="14.1" customHeight="1" spans="1:4">
      <c r="A402" s="5" t="str">
        <f>"应贺"</f>
        <v>应贺</v>
      </c>
      <c r="B402" s="5" t="str">
        <f>"1014"</f>
        <v>1014</v>
      </c>
      <c r="C402" s="5" t="s">
        <v>16</v>
      </c>
      <c r="D402" s="5"/>
    </row>
    <row r="403" ht="14.1" customHeight="1" spans="1:4">
      <c r="A403" s="5" t="str">
        <f>"吴明莹"</f>
        <v>吴明莹</v>
      </c>
      <c r="B403" s="5" t="str">
        <f>"1014"</f>
        <v>1014</v>
      </c>
      <c r="C403" s="5" t="s">
        <v>16</v>
      </c>
      <c r="D403" s="5"/>
    </row>
    <row r="404" ht="14.1" customHeight="1" spans="1:4">
      <c r="A404" s="5" t="str">
        <f>"彭奥茹"</f>
        <v>彭奥茹</v>
      </c>
      <c r="B404" s="5" t="str">
        <f>"1014"</f>
        <v>1014</v>
      </c>
      <c r="C404" s="5" t="s">
        <v>16</v>
      </c>
      <c r="D404" s="5"/>
    </row>
    <row r="405" ht="14.1" customHeight="1" spans="1:4">
      <c r="A405" s="5" t="str">
        <f>"曾雅萱"</f>
        <v>曾雅萱</v>
      </c>
      <c r="B405" s="5" t="str">
        <f>"1014"</f>
        <v>1014</v>
      </c>
      <c r="C405" s="5" t="s">
        <v>16</v>
      </c>
      <c r="D405" s="5"/>
    </row>
    <row r="406" ht="14.1" customHeight="1" spans="1:4">
      <c r="A406" s="5" t="str">
        <f>"周一帆"</f>
        <v>周一帆</v>
      </c>
      <c r="B406" s="5" t="str">
        <f>"1014"</f>
        <v>1014</v>
      </c>
      <c r="C406" s="5" t="s">
        <v>16</v>
      </c>
      <c r="D406" s="5"/>
    </row>
    <row r="407" ht="14.1" customHeight="1" spans="1:4">
      <c r="A407" s="5" t="str">
        <f>"邸翼龙"</f>
        <v>邸翼龙</v>
      </c>
      <c r="B407" s="5" t="str">
        <f>"1014"</f>
        <v>1014</v>
      </c>
      <c r="C407" s="5" t="s">
        <v>16</v>
      </c>
      <c r="D407" s="5"/>
    </row>
    <row r="408" ht="14.1" customHeight="1" spans="1:4">
      <c r="A408" s="5" t="str">
        <f>"柳杰"</f>
        <v>柳杰</v>
      </c>
      <c r="B408" s="5" t="str">
        <f>"1014"</f>
        <v>1014</v>
      </c>
      <c r="C408" s="5" t="s">
        <v>16</v>
      </c>
      <c r="D408" s="5"/>
    </row>
    <row r="409" ht="14.1" customHeight="1" spans="1:4">
      <c r="A409" s="5" t="str">
        <f>"王蓓蓓"</f>
        <v>王蓓蓓</v>
      </c>
      <c r="B409" s="5" t="str">
        <f>"1014"</f>
        <v>1014</v>
      </c>
      <c r="C409" s="5" t="s">
        <v>16</v>
      </c>
      <c r="D409" s="5"/>
    </row>
    <row r="410" ht="14.1" customHeight="1" spans="1:4">
      <c r="A410" s="5" t="str">
        <f>"李杨"</f>
        <v>李杨</v>
      </c>
      <c r="B410" s="5" t="str">
        <f>"1014"</f>
        <v>1014</v>
      </c>
      <c r="C410" s="5" t="s">
        <v>16</v>
      </c>
      <c r="D410" s="5"/>
    </row>
    <row r="411" ht="14.1" customHeight="1" spans="1:4">
      <c r="A411" s="5" t="str">
        <f>"闫梦翰"</f>
        <v>闫梦翰</v>
      </c>
      <c r="B411" s="5" t="str">
        <f>"1014"</f>
        <v>1014</v>
      </c>
      <c r="C411" s="5" t="s">
        <v>16</v>
      </c>
      <c r="D411" s="5"/>
    </row>
    <row r="412" ht="14.1" customHeight="1" spans="1:4">
      <c r="A412" s="5" t="str">
        <f>"胡桉源"</f>
        <v>胡桉源</v>
      </c>
      <c r="B412" s="5" t="str">
        <f>"1014"</f>
        <v>1014</v>
      </c>
      <c r="C412" s="5" t="s">
        <v>16</v>
      </c>
      <c r="D412" s="5"/>
    </row>
    <row r="413" ht="14.1" customHeight="1" spans="1:4">
      <c r="A413" s="5" t="str">
        <f>"刘梦蝶"</f>
        <v>刘梦蝶</v>
      </c>
      <c r="B413" s="5" t="str">
        <f>"1014"</f>
        <v>1014</v>
      </c>
      <c r="C413" s="5" t="s">
        <v>16</v>
      </c>
      <c r="D413" s="5"/>
    </row>
    <row r="414" ht="14.1" customHeight="1" spans="1:4">
      <c r="A414" s="5" t="str">
        <f>"于瀛龑"</f>
        <v>于瀛龑</v>
      </c>
      <c r="B414" s="5" t="str">
        <f>"1014"</f>
        <v>1014</v>
      </c>
      <c r="C414" s="5" t="s">
        <v>16</v>
      </c>
      <c r="D414" s="5"/>
    </row>
    <row r="415" ht="14.1" customHeight="1" spans="1:4">
      <c r="A415" s="5" t="str">
        <f>"卢荣华"</f>
        <v>卢荣华</v>
      </c>
      <c r="B415" s="5" t="str">
        <f>"1014"</f>
        <v>1014</v>
      </c>
      <c r="C415" s="5" t="s">
        <v>16</v>
      </c>
      <c r="D415" s="5"/>
    </row>
    <row r="416" ht="14.1" customHeight="1" spans="1:4">
      <c r="A416" s="5" t="str">
        <f>"王晓琳"</f>
        <v>王晓琳</v>
      </c>
      <c r="B416" s="5" t="str">
        <f>"1014"</f>
        <v>1014</v>
      </c>
      <c r="C416" s="5" t="s">
        <v>16</v>
      </c>
      <c r="D416" s="5"/>
    </row>
    <row r="417" ht="14.1" customHeight="1" spans="1:4">
      <c r="A417" s="5" t="str">
        <f>"郭俊含"</f>
        <v>郭俊含</v>
      </c>
      <c r="B417" s="5" t="str">
        <f>"1014"</f>
        <v>1014</v>
      </c>
      <c r="C417" s="5" t="s">
        <v>16</v>
      </c>
      <c r="D417" s="5"/>
    </row>
    <row r="418" ht="14.1" customHeight="1" spans="1:4">
      <c r="A418" s="5" t="str">
        <f>"胡雯斐"</f>
        <v>胡雯斐</v>
      </c>
      <c r="B418" s="5" t="str">
        <f>"1015"</f>
        <v>1015</v>
      </c>
      <c r="C418" s="5" t="s">
        <v>17</v>
      </c>
      <c r="D418" s="5"/>
    </row>
    <row r="419" ht="14.1" customHeight="1" spans="1:4">
      <c r="A419" s="5" t="str">
        <f>"肜幸"</f>
        <v>肜幸</v>
      </c>
      <c r="B419" s="5" t="str">
        <f>"1015"</f>
        <v>1015</v>
      </c>
      <c r="C419" s="5" t="s">
        <v>17</v>
      </c>
      <c r="D419" s="5"/>
    </row>
    <row r="420" ht="14.1" customHeight="1" spans="1:4">
      <c r="A420" s="5" t="str">
        <f>"韩梦"</f>
        <v>韩梦</v>
      </c>
      <c r="B420" s="5" t="str">
        <f>"1015"</f>
        <v>1015</v>
      </c>
      <c r="C420" s="5" t="s">
        <v>17</v>
      </c>
      <c r="D420" s="5"/>
    </row>
    <row r="421" ht="14.1" customHeight="1" spans="1:4">
      <c r="A421" s="5" t="str">
        <f>"蒙婷"</f>
        <v>蒙婷</v>
      </c>
      <c r="B421" s="5" t="str">
        <f>"1015"</f>
        <v>1015</v>
      </c>
      <c r="C421" s="5" t="s">
        <v>17</v>
      </c>
      <c r="D421" s="5"/>
    </row>
    <row r="422" ht="14.1" customHeight="1" spans="1:4">
      <c r="A422" s="5" t="str">
        <f>"李优"</f>
        <v>李优</v>
      </c>
      <c r="B422" s="5" t="str">
        <f>"1015"</f>
        <v>1015</v>
      </c>
      <c r="C422" s="5" t="s">
        <v>17</v>
      </c>
      <c r="D422" s="5"/>
    </row>
    <row r="423" ht="14.1" customHeight="1" spans="1:4">
      <c r="A423" s="5" t="str">
        <f>"赵普阳"</f>
        <v>赵普阳</v>
      </c>
      <c r="B423" s="5" t="str">
        <f>"1015"</f>
        <v>1015</v>
      </c>
      <c r="C423" s="5" t="s">
        <v>17</v>
      </c>
      <c r="D423" s="5"/>
    </row>
    <row r="424" ht="14.1" customHeight="1" spans="1:4">
      <c r="A424" s="5" t="str">
        <f>"林彬彬"</f>
        <v>林彬彬</v>
      </c>
      <c r="B424" s="5" t="str">
        <f>"1015"</f>
        <v>1015</v>
      </c>
      <c r="C424" s="5" t="s">
        <v>17</v>
      </c>
      <c r="D424" s="5"/>
    </row>
    <row r="425" ht="14.1" customHeight="1" spans="1:4">
      <c r="A425" s="5" t="str">
        <f>"苏清钰"</f>
        <v>苏清钰</v>
      </c>
      <c r="B425" s="5" t="str">
        <f>"1015"</f>
        <v>1015</v>
      </c>
      <c r="C425" s="5" t="s">
        <v>17</v>
      </c>
      <c r="D425" s="5"/>
    </row>
    <row r="426" ht="14.1" customHeight="1" spans="1:4">
      <c r="A426" s="5" t="str">
        <f>"高乐天"</f>
        <v>高乐天</v>
      </c>
      <c r="B426" s="5" t="str">
        <f>"1015"</f>
        <v>1015</v>
      </c>
      <c r="C426" s="5" t="s">
        <v>17</v>
      </c>
      <c r="D426" s="5"/>
    </row>
    <row r="427" ht="14.1" customHeight="1" spans="1:4">
      <c r="A427" s="5" t="str">
        <f>"李林月"</f>
        <v>李林月</v>
      </c>
      <c r="B427" s="5" t="str">
        <f>"1015"</f>
        <v>1015</v>
      </c>
      <c r="C427" s="5" t="s">
        <v>17</v>
      </c>
      <c r="D427" s="5"/>
    </row>
    <row r="428" ht="14.1" customHeight="1" spans="1:4">
      <c r="A428" s="5" t="str">
        <f>"熊琳琳"</f>
        <v>熊琳琳</v>
      </c>
      <c r="B428" s="5" t="str">
        <f>"1015"</f>
        <v>1015</v>
      </c>
      <c r="C428" s="5" t="s">
        <v>17</v>
      </c>
      <c r="D428" s="5"/>
    </row>
    <row r="429" ht="14.1" customHeight="1" spans="1:4">
      <c r="A429" s="5" t="str">
        <f>"郭烨"</f>
        <v>郭烨</v>
      </c>
      <c r="B429" s="5" t="str">
        <f>"1015"</f>
        <v>1015</v>
      </c>
      <c r="C429" s="5" t="s">
        <v>17</v>
      </c>
      <c r="D429" s="5"/>
    </row>
  </sheetData>
  <autoFilter ref="A3:D429">
    <sortState ref="A3:D429">
      <sortCondition ref="B2:B428"/>
    </sortState>
    <extLst/>
  </autoFilter>
  <mergeCells count="1">
    <mergeCell ref="A2:D2"/>
  </mergeCells>
  <printOptions horizontalCentered="1"/>
  <pageMargins left="0.751388888888889" right="0.751388888888889" top="0.314583333333333" bottom="0.314583333333333" header="0.156944444444444" footer="0.0388888888888889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大桥局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现场确认人员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2022-07-02T08:36:25Z</dcterms:created>
  <dcterms:modified xsi:type="dcterms:W3CDTF">2022-07-02T08:38:21Z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