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260"/>
  </bookViews>
  <sheets>
    <sheet name="面试成绩汇总表" sheetId="1" r:id="rId1"/>
  </sheets>
  <definedNames>
    <definedName name="_xlnm.Print_Titles" localSheetId="0">面试成绩汇总表!$1:$3</definedName>
  </definedNames>
  <calcPr calcId="125725"/>
</workbook>
</file>

<file path=xl/calcChain.xml><?xml version="1.0" encoding="utf-8"?>
<calcChain xmlns="http://schemas.openxmlformats.org/spreadsheetml/2006/main">
  <c r="D114" i="1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</calcChain>
</file>

<file path=xl/sharedStrings.xml><?xml version="1.0" encoding="utf-8"?>
<sst xmlns="http://schemas.openxmlformats.org/spreadsheetml/2006/main" count="275" uniqueCount="171">
  <si>
    <t>序号</t>
  </si>
  <si>
    <t>报考岗位</t>
  </si>
  <si>
    <t>准考证号</t>
  </si>
  <si>
    <t>姓名</t>
  </si>
  <si>
    <t>面试成绩</t>
  </si>
  <si>
    <t>备注</t>
  </si>
  <si>
    <t>0102-临床医生2(临高县人民医院)</t>
  </si>
  <si>
    <t>202205080217</t>
  </si>
  <si>
    <t>黄尚帆</t>
  </si>
  <si>
    <t>202205080130</t>
  </si>
  <si>
    <t>王丹</t>
  </si>
  <si>
    <t>202205080112</t>
  </si>
  <si>
    <t>陈锐</t>
  </si>
  <si>
    <t>202205080209</t>
  </si>
  <si>
    <t>王小妹</t>
  </si>
  <si>
    <t>202205080202</t>
  </si>
  <si>
    <t>莫光政</t>
  </si>
  <si>
    <t>202205080103</t>
  </si>
  <si>
    <t>王青青</t>
  </si>
  <si>
    <t>缺考</t>
  </si>
  <si>
    <t>202205080207</t>
  </si>
  <si>
    <t>王贺田</t>
  </si>
  <si>
    <t>202205080109</t>
  </si>
  <si>
    <t>陈丽红</t>
  </si>
  <si>
    <t>202205080204</t>
  </si>
  <si>
    <t>陈雅丹</t>
  </si>
  <si>
    <t>202205080222</t>
  </si>
  <si>
    <t>莫挺吉</t>
  </si>
  <si>
    <t>202205080301</t>
  </si>
  <si>
    <t>郑宪科</t>
  </si>
  <si>
    <t>202205080229</t>
  </si>
  <si>
    <t>王鱼乃</t>
  </si>
  <si>
    <t>202205080302</t>
  </si>
  <si>
    <t>李永强</t>
  </si>
  <si>
    <t>202205080123</t>
  </si>
  <si>
    <t>刘尧</t>
  </si>
  <si>
    <t>202205080121</t>
  </si>
  <si>
    <t>李月柳</t>
  </si>
  <si>
    <t>202205080111</t>
  </si>
  <si>
    <t>王鹏飞</t>
  </si>
  <si>
    <t>202205080224</t>
  </si>
  <si>
    <t>王在波</t>
  </si>
  <si>
    <t>202205080304</t>
  </si>
  <si>
    <t>陈海燕</t>
  </si>
  <si>
    <t>202205080102</t>
  </si>
  <si>
    <t>林永明</t>
  </si>
  <si>
    <t>202205080303</t>
  </si>
  <si>
    <t>符宋青</t>
  </si>
  <si>
    <t>202205080125</t>
  </si>
  <si>
    <t>刘芳晓</t>
  </si>
  <si>
    <t>202205080228</t>
  </si>
  <si>
    <t>赵林伟</t>
  </si>
  <si>
    <t>202205080118</t>
  </si>
  <si>
    <t>刘林斌</t>
  </si>
  <si>
    <t>202205080225</t>
  </si>
  <si>
    <t>杨伟</t>
  </si>
  <si>
    <t>202205080226</t>
  </si>
  <si>
    <t>肖飞</t>
  </si>
  <si>
    <t>202205080212</t>
  </si>
  <si>
    <t>王信才</t>
  </si>
  <si>
    <t>202205080215</t>
  </si>
  <si>
    <t>许少丽</t>
  </si>
  <si>
    <t>202205080108</t>
  </si>
  <si>
    <t>吴清华</t>
  </si>
  <si>
    <t>202205080114</t>
  </si>
  <si>
    <t>郑小锐</t>
  </si>
  <si>
    <t>202205080113</t>
  </si>
  <si>
    <t>岑爱萍</t>
  </si>
  <si>
    <t>202205080220</t>
  </si>
  <si>
    <t>曾秀英</t>
  </si>
  <si>
    <t>202205080105</t>
  </si>
  <si>
    <t>杨华平</t>
  </si>
  <si>
    <t>202205080203</t>
  </si>
  <si>
    <t>林泽琛</t>
  </si>
  <si>
    <t>202205080218</t>
  </si>
  <si>
    <t>王冬梅</t>
  </si>
  <si>
    <t>202205080120</t>
  </si>
  <si>
    <t>周王威</t>
  </si>
  <si>
    <t>0601-临床医生(临城卫生院)</t>
  </si>
  <si>
    <t>202205080513</t>
  </si>
  <si>
    <t>王慧</t>
  </si>
  <si>
    <t>202205080511</t>
  </si>
  <si>
    <t>吴海杰</t>
  </si>
  <si>
    <t>0701-临床医生(博厚中心卫生院)</t>
  </si>
  <si>
    <t>202205080518</t>
  </si>
  <si>
    <t>符丽妹</t>
  </si>
  <si>
    <t>202205080516</t>
  </si>
  <si>
    <t>符秀喜</t>
  </si>
  <si>
    <t>0901-临床医生(新盈中心卫生院)</t>
  </si>
  <si>
    <t>202205080601</t>
  </si>
  <si>
    <t>陈巧敏</t>
  </si>
  <si>
    <t>202205080526</t>
  </si>
  <si>
    <t>王翠华</t>
  </si>
  <si>
    <t>202205080525</t>
  </si>
  <si>
    <t>黄俏依</t>
  </si>
  <si>
    <t>1001-临床医生(调楼中心卫生院)</t>
  </si>
  <si>
    <t>202205080605</t>
  </si>
  <si>
    <t>周蓉</t>
  </si>
  <si>
    <t>202205080604</t>
  </si>
  <si>
    <t>陈宝生</t>
  </si>
  <si>
    <t>202205080608</t>
  </si>
  <si>
    <t>杨坚</t>
  </si>
  <si>
    <t>202205080607</t>
  </si>
  <si>
    <t>陈益瑞</t>
  </si>
  <si>
    <t>1101-临床医生(南宝卫生院)</t>
  </si>
  <si>
    <t>202205080610</t>
  </si>
  <si>
    <t>杜燕灵</t>
  </si>
  <si>
    <t>1201-临床医生(和舍卫生院)</t>
  </si>
  <si>
    <t>202205080612</t>
  </si>
  <si>
    <t>符限群</t>
  </si>
  <si>
    <t>202205080613</t>
  </si>
  <si>
    <t>莫冰冰</t>
  </si>
  <si>
    <t>1601-临床医生(皇桐卫生院)</t>
  </si>
  <si>
    <t>202205080625</t>
  </si>
  <si>
    <t>吴乾先</t>
  </si>
  <si>
    <t>1801-临床医生(美良卫生院)</t>
  </si>
  <si>
    <t>202205080628</t>
  </si>
  <si>
    <t>陈海英</t>
  </si>
  <si>
    <t>202205080627</t>
  </si>
  <si>
    <t>张桂聪</t>
  </si>
  <si>
    <t>1901-临床医生(东英卫生院)</t>
  </si>
  <si>
    <t>202205080631</t>
  </si>
  <si>
    <t>尹桂林</t>
  </si>
  <si>
    <t>0501-临床医生(文澜江卫生院)</t>
  </si>
  <si>
    <t>202205080509</t>
  </si>
  <si>
    <t>席彩美</t>
  </si>
  <si>
    <t>202205080505</t>
  </si>
  <si>
    <t>林如静</t>
  </si>
  <si>
    <t>202205080503</t>
  </si>
  <si>
    <t>陈智聪</t>
  </si>
  <si>
    <t>202205080506</t>
  </si>
  <si>
    <t>王小玉</t>
  </si>
  <si>
    <t>0202-临床医生2(临高县中医院)</t>
  </si>
  <si>
    <t>202205080322</t>
  </si>
  <si>
    <t>吴小萌</t>
  </si>
  <si>
    <t>202205080409</t>
  </si>
  <si>
    <t>秦春雅</t>
  </si>
  <si>
    <t>202205080412</t>
  </si>
  <si>
    <t>吴小娜</t>
  </si>
  <si>
    <t>202205080324</t>
  </si>
  <si>
    <t>林朝东</t>
  </si>
  <si>
    <t>202205080325</t>
  </si>
  <si>
    <t>雷家庄</t>
  </si>
  <si>
    <t>202205080411</t>
  </si>
  <si>
    <t>劳志勇</t>
  </si>
  <si>
    <t>202205080410</t>
  </si>
  <si>
    <t>孙权</t>
  </si>
  <si>
    <t>202205080413</t>
  </si>
  <si>
    <t>曾兰芳</t>
  </si>
  <si>
    <t>0301-临床医生(临高县妇幼保健院)</t>
  </si>
  <si>
    <t>202205080430</t>
  </si>
  <si>
    <t>陈小丽</t>
  </si>
  <si>
    <t>202205080429</t>
  </si>
  <si>
    <t>王作曾</t>
  </si>
  <si>
    <t>202205080427</t>
  </si>
  <si>
    <t>潘珏秀</t>
  </si>
  <si>
    <t>202205080423</t>
  </si>
  <si>
    <t>邓华</t>
  </si>
  <si>
    <t>202205080426</t>
  </si>
  <si>
    <t>邓小娣</t>
  </si>
  <si>
    <t>0103-“县属乡用”医生(临高县人民医院)</t>
  </si>
  <si>
    <t>202205080313</t>
  </si>
  <si>
    <t>王丁姣</t>
  </si>
  <si>
    <t>202205080314</t>
  </si>
  <si>
    <t>余巨麒</t>
  </si>
  <si>
    <t>202205080317</t>
  </si>
  <si>
    <t>王彩玲</t>
  </si>
  <si>
    <t xml:space="preserve">临高县2021年公开招聘医疗卫生专业技术人员
面试成绩汇总表
</t>
    <phoneticPr fontId="4" type="noConversion"/>
  </si>
  <si>
    <t>附件1：</t>
    <phoneticPr fontId="4" type="noConversion"/>
  </si>
  <si>
    <t>0101_临床医生1（临高县人民医院）</t>
    <phoneticPr fontId="4" type="noConversion"/>
  </si>
  <si>
    <t>0201_临床医生1（临高县中医院）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</si>
</sst>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 "/>
  </numFmts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>
      <selection activeCell="H106" sqref="H106"/>
    </sheetView>
  </sheetViews>
  <sheetFormatPr defaultColWidth="13.25" defaultRowHeight="32.1" customHeight="1"/>
  <cols>
    <col min="1" max="1" width="6.375" style="1" customWidth="1"/>
    <col min="2" max="2" width="26.625" style="2" customWidth="1"/>
    <col min="3" max="3" width="25" style="1" customWidth="1"/>
    <col min="4" max="4" width="13" style="1" customWidth="1"/>
    <col min="5" max="5" width="14.625" style="11" customWidth="1"/>
    <col min="6" max="6" width="11.5" style="1" customWidth="1"/>
    <col min="7" max="16379" width="13.25" style="1" customWidth="1"/>
    <col min="16380" max="16384" width="13.25" style="1"/>
  </cols>
  <sheetData>
    <row r="1" spans="1:6" ht="32.1" customHeight="1">
      <c r="A1" s="13" t="s">
        <v>168</v>
      </c>
    </row>
    <row r="2" spans="1:6" ht="56.25" customHeight="1">
      <c r="A2" s="15" t="s">
        <v>167</v>
      </c>
      <c r="B2" s="15"/>
      <c r="C2" s="16"/>
      <c r="D2" s="16"/>
      <c r="E2" s="17"/>
      <c r="F2" s="16"/>
    </row>
    <row r="3" spans="1:6" s="9" customFormat="1" ht="33.950000000000003" customHeight="1">
      <c r="A3" s="10" t="s">
        <v>0</v>
      </c>
      <c r="B3" s="3" t="s">
        <v>1</v>
      </c>
      <c r="C3" s="10" t="s">
        <v>2</v>
      </c>
      <c r="D3" s="10" t="s">
        <v>3</v>
      </c>
      <c r="E3" s="12" t="s">
        <v>4</v>
      </c>
      <c r="F3" s="10" t="s">
        <v>5</v>
      </c>
    </row>
    <row r="4" spans="1:6" ht="33.950000000000003" customHeight="1">
      <c r="A4" s="4">
        <v>1</v>
      </c>
      <c r="B4" s="14" t="s">
        <v>6</v>
      </c>
      <c r="C4" s="6" t="s">
        <v>7</v>
      </c>
      <c r="D4" s="6" t="s">
        <v>8</v>
      </c>
      <c r="E4" s="7">
        <v>73.33</v>
      </c>
      <c r="F4" s="4"/>
    </row>
    <row r="5" spans="1:6" ht="33.950000000000003" customHeight="1">
      <c r="A5" s="4">
        <v>2</v>
      </c>
      <c r="B5" s="14" t="s">
        <v>6</v>
      </c>
      <c r="C5" s="6" t="s">
        <v>9</v>
      </c>
      <c r="D5" s="6" t="s">
        <v>10</v>
      </c>
      <c r="E5" s="7">
        <v>78.17</v>
      </c>
      <c r="F5" s="4"/>
    </row>
    <row r="6" spans="1:6" ht="33.950000000000003" customHeight="1">
      <c r="A6" s="4">
        <v>3</v>
      </c>
      <c r="B6" s="14" t="s">
        <v>6</v>
      </c>
      <c r="C6" s="6" t="s">
        <v>11</v>
      </c>
      <c r="D6" s="6" t="s">
        <v>12</v>
      </c>
      <c r="E6" s="7">
        <v>82.5</v>
      </c>
      <c r="F6" s="4"/>
    </row>
    <row r="7" spans="1:6" ht="33.950000000000003" customHeight="1">
      <c r="A7" s="4">
        <v>4</v>
      </c>
      <c r="B7" s="14" t="s">
        <v>6</v>
      </c>
      <c r="C7" s="6" t="s">
        <v>13</v>
      </c>
      <c r="D7" s="6" t="s">
        <v>14</v>
      </c>
      <c r="E7" s="7">
        <v>76.33</v>
      </c>
      <c r="F7" s="4"/>
    </row>
    <row r="8" spans="1:6" ht="33.950000000000003" customHeight="1">
      <c r="A8" s="4">
        <v>5</v>
      </c>
      <c r="B8" s="14" t="s">
        <v>6</v>
      </c>
      <c r="C8" s="6" t="s">
        <v>15</v>
      </c>
      <c r="D8" s="6" t="s">
        <v>16</v>
      </c>
      <c r="E8" s="7">
        <v>73.5</v>
      </c>
      <c r="F8" s="4"/>
    </row>
    <row r="9" spans="1:6" ht="33.950000000000003" customHeight="1">
      <c r="A9" s="4">
        <v>6</v>
      </c>
      <c r="B9" s="14" t="s">
        <v>6</v>
      </c>
      <c r="C9" s="6" t="s">
        <v>17</v>
      </c>
      <c r="D9" s="6" t="s">
        <v>18</v>
      </c>
      <c r="E9" s="7"/>
      <c r="F9" s="4" t="s">
        <v>19</v>
      </c>
    </row>
    <row r="10" spans="1:6" ht="33.950000000000003" customHeight="1">
      <c r="A10" s="4">
        <v>7</v>
      </c>
      <c r="B10" s="14" t="s">
        <v>6</v>
      </c>
      <c r="C10" s="6" t="s">
        <v>20</v>
      </c>
      <c r="D10" s="6" t="s">
        <v>21</v>
      </c>
      <c r="E10" s="7"/>
      <c r="F10" s="4" t="s">
        <v>19</v>
      </c>
    </row>
    <row r="11" spans="1:6" ht="33.950000000000003" customHeight="1">
      <c r="A11" s="4">
        <v>8</v>
      </c>
      <c r="B11" s="14" t="s">
        <v>6</v>
      </c>
      <c r="C11" s="6" t="s">
        <v>22</v>
      </c>
      <c r="D11" s="6" t="s">
        <v>23</v>
      </c>
      <c r="E11" s="7">
        <v>70.67</v>
      </c>
      <c r="F11" s="4"/>
    </row>
    <row r="12" spans="1:6" ht="33.950000000000003" customHeight="1">
      <c r="A12" s="4">
        <v>9</v>
      </c>
      <c r="B12" s="14" t="s">
        <v>6</v>
      </c>
      <c r="C12" s="6" t="s">
        <v>24</v>
      </c>
      <c r="D12" s="6" t="s">
        <v>25</v>
      </c>
      <c r="E12" s="7">
        <v>76.5</v>
      </c>
      <c r="F12" s="4"/>
    </row>
    <row r="13" spans="1:6" ht="33.950000000000003" customHeight="1">
      <c r="A13" s="4">
        <v>10</v>
      </c>
      <c r="B13" s="14" t="s">
        <v>6</v>
      </c>
      <c r="C13" s="6" t="s">
        <v>26</v>
      </c>
      <c r="D13" s="6" t="s">
        <v>27</v>
      </c>
      <c r="E13" s="7">
        <v>65</v>
      </c>
      <c r="F13" s="4"/>
    </row>
    <row r="14" spans="1:6" ht="33.950000000000003" customHeight="1">
      <c r="A14" s="4">
        <v>11</v>
      </c>
      <c r="B14" s="14" t="s">
        <v>6</v>
      </c>
      <c r="C14" s="6" t="s">
        <v>28</v>
      </c>
      <c r="D14" s="6" t="s">
        <v>29</v>
      </c>
      <c r="E14" s="7">
        <v>65.5</v>
      </c>
      <c r="F14" s="4"/>
    </row>
    <row r="15" spans="1:6" ht="33.950000000000003" customHeight="1">
      <c r="A15" s="4">
        <v>12</v>
      </c>
      <c r="B15" s="14" t="s">
        <v>6</v>
      </c>
      <c r="C15" s="6" t="s">
        <v>30</v>
      </c>
      <c r="D15" s="6" t="s">
        <v>31</v>
      </c>
      <c r="E15" s="7">
        <v>70</v>
      </c>
      <c r="F15" s="4"/>
    </row>
    <row r="16" spans="1:6" ht="33.950000000000003" customHeight="1">
      <c r="A16" s="4">
        <v>13</v>
      </c>
      <c r="B16" s="14" t="s">
        <v>6</v>
      </c>
      <c r="C16" s="6" t="s">
        <v>32</v>
      </c>
      <c r="D16" s="6" t="s">
        <v>33</v>
      </c>
      <c r="E16" s="7">
        <v>67.5</v>
      </c>
      <c r="F16" s="4"/>
    </row>
    <row r="17" spans="1:6" ht="33.950000000000003" customHeight="1">
      <c r="A17" s="4">
        <v>14</v>
      </c>
      <c r="B17" s="14" t="s">
        <v>6</v>
      </c>
      <c r="C17" s="6" t="s">
        <v>34</v>
      </c>
      <c r="D17" s="6" t="s">
        <v>35</v>
      </c>
      <c r="E17" s="7">
        <v>76.17</v>
      </c>
      <c r="F17" s="4"/>
    </row>
    <row r="18" spans="1:6" ht="33.950000000000003" customHeight="1">
      <c r="A18" s="4">
        <v>15</v>
      </c>
      <c r="B18" s="14" t="s">
        <v>6</v>
      </c>
      <c r="C18" s="6" t="s">
        <v>36</v>
      </c>
      <c r="D18" s="6" t="s">
        <v>37</v>
      </c>
      <c r="E18" s="7">
        <v>72.67</v>
      </c>
      <c r="F18" s="4"/>
    </row>
    <row r="19" spans="1:6" ht="33.950000000000003" customHeight="1">
      <c r="A19" s="4">
        <v>16</v>
      </c>
      <c r="B19" s="14" t="s">
        <v>6</v>
      </c>
      <c r="C19" s="6" t="s">
        <v>38</v>
      </c>
      <c r="D19" s="6" t="s">
        <v>39</v>
      </c>
      <c r="E19" s="7">
        <v>76.33</v>
      </c>
      <c r="F19" s="4"/>
    </row>
    <row r="20" spans="1:6" ht="33.950000000000003" customHeight="1">
      <c r="A20" s="4">
        <v>17</v>
      </c>
      <c r="B20" s="14" t="s">
        <v>6</v>
      </c>
      <c r="C20" s="6" t="s">
        <v>40</v>
      </c>
      <c r="D20" s="6" t="s">
        <v>41</v>
      </c>
      <c r="E20" s="7">
        <v>85.67</v>
      </c>
      <c r="F20" s="4"/>
    </row>
    <row r="21" spans="1:6" ht="33.950000000000003" customHeight="1">
      <c r="A21" s="4">
        <v>18</v>
      </c>
      <c r="B21" s="14" t="s">
        <v>6</v>
      </c>
      <c r="C21" s="6" t="s">
        <v>42</v>
      </c>
      <c r="D21" s="6" t="s">
        <v>43</v>
      </c>
      <c r="E21" s="7">
        <v>75.5</v>
      </c>
      <c r="F21" s="4"/>
    </row>
    <row r="22" spans="1:6" ht="33.950000000000003" customHeight="1">
      <c r="A22" s="4">
        <v>19</v>
      </c>
      <c r="B22" s="14" t="s">
        <v>6</v>
      </c>
      <c r="C22" s="6" t="s">
        <v>44</v>
      </c>
      <c r="D22" s="6" t="s">
        <v>45</v>
      </c>
      <c r="E22" s="7">
        <v>81.33</v>
      </c>
      <c r="F22" s="4"/>
    </row>
    <row r="23" spans="1:6" ht="33.950000000000003" customHeight="1">
      <c r="A23" s="4">
        <v>20</v>
      </c>
      <c r="B23" s="14" t="s">
        <v>6</v>
      </c>
      <c r="C23" s="6" t="s">
        <v>46</v>
      </c>
      <c r="D23" s="6" t="s">
        <v>47</v>
      </c>
      <c r="E23" s="7">
        <v>76.17</v>
      </c>
      <c r="F23" s="4"/>
    </row>
    <row r="24" spans="1:6" ht="33.950000000000003" customHeight="1">
      <c r="A24" s="4">
        <v>21</v>
      </c>
      <c r="B24" s="14" t="s">
        <v>6</v>
      </c>
      <c r="C24" s="6" t="s">
        <v>48</v>
      </c>
      <c r="D24" s="6" t="s">
        <v>49</v>
      </c>
      <c r="E24" s="7"/>
      <c r="F24" s="4" t="s">
        <v>19</v>
      </c>
    </row>
    <row r="25" spans="1:6" ht="33.950000000000003" customHeight="1">
      <c r="A25" s="4">
        <v>22</v>
      </c>
      <c r="B25" s="14" t="s">
        <v>6</v>
      </c>
      <c r="C25" s="6" t="s">
        <v>50</v>
      </c>
      <c r="D25" s="6" t="s">
        <v>51</v>
      </c>
      <c r="E25" s="7">
        <v>71.5</v>
      </c>
      <c r="F25" s="4"/>
    </row>
    <row r="26" spans="1:6" ht="33.950000000000003" customHeight="1">
      <c r="A26" s="4">
        <v>23</v>
      </c>
      <c r="B26" s="14" t="s">
        <v>6</v>
      </c>
      <c r="C26" s="6" t="s">
        <v>52</v>
      </c>
      <c r="D26" s="6" t="s">
        <v>53</v>
      </c>
      <c r="E26" s="7">
        <v>69.67</v>
      </c>
      <c r="F26" s="4"/>
    </row>
    <row r="27" spans="1:6" ht="33.950000000000003" customHeight="1">
      <c r="A27" s="4">
        <v>24</v>
      </c>
      <c r="B27" s="14" t="s">
        <v>6</v>
      </c>
      <c r="C27" s="6" t="s">
        <v>54</v>
      </c>
      <c r="D27" s="6" t="s">
        <v>55</v>
      </c>
      <c r="E27" s="7">
        <v>79.67</v>
      </c>
      <c r="F27" s="4"/>
    </row>
    <row r="28" spans="1:6" ht="33.950000000000003" customHeight="1">
      <c r="A28" s="4">
        <v>25</v>
      </c>
      <c r="B28" s="14" t="s">
        <v>6</v>
      </c>
      <c r="C28" s="6" t="s">
        <v>56</v>
      </c>
      <c r="D28" s="6" t="s">
        <v>57</v>
      </c>
      <c r="E28" s="7">
        <v>84.5</v>
      </c>
      <c r="F28" s="4"/>
    </row>
    <row r="29" spans="1:6" ht="33.950000000000003" customHeight="1">
      <c r="A29" s="4">
        <v>26</v>
      </c>
      <c r="B29" s="14" t="s">
        <v>6</v>
      </c>
      <c r="C29" s="6" t="s">
        <v>58</v>
      </c>
      <c r="D29" s="6" t="s">
        <v>59</v>
      </c>
      <c r="E29" s="7">
        <v>69.83</v>
      </c>
      <c r="F29" s="4"/>
    </row>
    <row r="30" spans="1:6" ht="33.950000000000003" customHeight="1">
      <c r="A30" s="4">
        <v>27</v>
      </c>
      <c r="B30" s="14" t="s">
        <v>6</v>
      </c>
      <c r="C30" s="6" t="s">
        <v>60</v>
      </c>
      <c r="D30" s="6" t="s">
        <v>61</v>
      </c>
      <c r="E30" s="7">
        <v>66.17</v>
      </c>
      <c r="F30" s="4"/>
    </row>
    <row r="31" spans="1:6" ht="33.950000000000003" customHeight="1">
      <c r="A31" s="4">
        <v>28</v>
      </c>
      <c r="B31" s="14" t="s">
        <v>6</v>
      </c>
      <c r="C31" s="6" t="s">
        <v>62</v>
      </c>
      <c r="D31" s="6" t="s">
        <v>63</v>
      </c>
      <c r="E31" s="7">
        <v>71.83</v>
      </c>
      <c r="F31" s="4"/>
    </row>
    <row r="32" spans="1:6" ht="33.950000000000003" customHeight="1">
      <c r="A32" s="4">
        <v>29</v>
      </c>
      <c r="B32" s="14" t="s">
        <v>6</v>
      </c>
      <c r="C32" s="6" t="s">
        <v>64</v>
      </c>
      <c r="D32" s="6" t="s">
        <v>65</v>
      </c>
      <c r="E32" s="7">
        <v>71.17</v>
      </c>
      <c r="F32" s="4"/>
    </row>
    <row r="33" spans="1:6" ht="33.950000000000003" customHeight="1">
      <c r="A33" s="4">
        <v>30</v>
      </c>
      <c r="B33" s="14" t="s">
        <v>6</v>
      </c>
      <c r="C33" s="6" t="s">
        <v>66</v>
      </c>
      <c r="D33" s="6" t="s">
        <v>67</v>
      </c>
      <c r="E33" s="7">
        <v>73.67</v>
      </c>
      <c r="F33" s="4"/>
    </row>
    <row r="34" spans="1:6" ht="33.950000000000003" customHeight="1">
      <c r="A34" s="4">
        <v>31</v>
      </c>
      <c r="B34" s="14" t="s">
        <v>6</v>
      </c>
      <c r="C34" s="6" t="s">
        <v>68</v>
      </c>
      <c r="D34" s="6" t="s">
        <v>69</v>
      </c>
      <c r="E34" s="7"/>
      <c r="F34" s="4" t="s">
        <v>19</v>
      </c>
    </row>
    <row r="35" spans="1:6" ht="33.950000000000003" customHeight="1">
      <c r="A35" s="4">
        <v>32</v>
      </c>
      <c r="B35" s="14" t="s">
        <v>6</v>
      </c>
      <c r="C35" s="6" t="s">
        <v>70</v>
      </c>
      <c r="D35" s="6" t="s">
        <v>71</v>
      </c>
      <c r="E35" s="7">
        <v>66.5</v>
      </c>
      <c r="F35" s="4"/>
    </row>
    <row r="36" spans="1:6" ht="33.950000000000003" customHeight="1">
      <c r="A36" s="4">
        <v>33</v>
      </c>
      <c r="B36" s="14" t="s">
        <v>6</v>
      </c>
      <c r="C36" s="6" t="s">
        <v>72</v>
      </c>
      <c r="D36" s="6" t="s">
        <v>73</v>
      </c>
      <c r="E36" s="7">
        <v>66.67</v>
      </c>
      <c r="F36" s="4"/>
    </row>
    <row r="37" spans="1:6" ht="33.950000000000003" customHeight="1">
      <c r="A37" s="4">
        <v>34</v>
      </c>
      <c r="B37" s="14" t="s">
        <v>6</v>
      </c>
      <c r="C37" s="6" t="s">
        <v>74</v>
      </c>
      <c r="D37" s="6" t="s">
        <v>75</v>
      </c>
      <c r="E37" s="7">
        <v>66.5</v>
      </c>
      <c r="F37" s="4"/>
    </row>
    <row r="38" spans="1:6" ht="33.950000000000003" customHeight="1">
      <c r="A38" s="4">
        <v>35</v>
      </c>
      <c r="B38" s="14" t="s">
        <v>6</v>
      </c>
      <c r="C38" s="6" t="s">
        <v>76</v>
      </c>
      <c r="D38" s="6" t="s">
        <v>77</v>
      </c>
      <c r="E38" s="7">
        <v>75.33</v>
      </c>
      <c r="F38" s="4"/>
    </row>
    <row r="39" spans="1:6" ht="32.1" customHeight="1">
      <c r="A39" s="4">
        <v>36</v>
      </c>
      <c r="B39" s="14" t="s">
        <v>132</v>
      </c>
      <c r="C39" s="6" t="s">
        <v>133</v>
      </c>
      <c r="D39" s="6" t="s">
        <v>134</v>
      </c>
      <c r="E39" s="8">
        <v>85.33</v>
      </c>
      <c r="F39" s="4"/>
    </row>
    <row r="40" spans="1:6" ht="32.1" customHeight="1">
      <c r="A40" s="4">
        <v>37</v>
      </c>
      <c r="B40" s="14" t="s">
        <v>132</v>
      </c>
      <c r="C40" s="6" t="s">
        <v>135</v>
      </c>
      <c r="D40" s="6" t="s">
        <v>136</v>
      </c>
      <c r="E40" s="8">
        <v>72.67</v>
      </c>
      <c r="F40" s="4"/>
    </row>
    <row r="41" spans="1:6" ht="32.1" customHeight="1">
      <c r="A41" s="4">
        <v>38</v>
      </c>
      <c r="B41" s="14" t="s">
        <v>132</v>
      </c>
      <c r="C41" s="6" t="s">
        <v>137</v>
      </c>
      <c r="D41" s="6" t="s">
        <v>138</v>
      </c>
      <c r="E41" s="8">
        <v>72.67</v>
      </c>
      <c r="F41" s="4"/>
    </row>
    <row r="42" spans="1:6" ht="32.1" customHeight="1">
      <c r="A42" s="4">
        <v>39</v>
      </c>
      <c r="B42" s="14" t="s">
        <v>132</v>
      </c>
      <c r="C42" s="6" t="s">
        <v>139</v>
      </c>
      <c r="D42" s="6" t="s">
        <v>140</v>
      </c>
      <c r="E42" s="8">
        <v>63.67</v>
      </c>
      <c r="F42" s="4"/>
    </row>
    <row r="43" spans="1:6" ht="32.1" customHeight="1">
      <c r="A43" s="4">
        <v>40</v>
      </c>
      <c r="B43" s="14" t="s">
        <v>132</v>
      </c>
      <c r="C43" s="6" t="s">
        <v>141</v>
      </c>
      <c r="D43" s="6" t="s">
        <v>142</v>
      </c>
      <c r="E43" s="8"/>
      <c r="F43" s="4" t="s">
        <v>19</v>
      </c>
    </row>
    <row r="44" spans="1:6" ht="32.1" customHeight="1">
      <c r="A44" s="4">
        <v>41</v>
      </c>
      <c r="B44" s="14" t="s">
        <v>132</v>
      </c>
      <c r="C44" s="6" t="s">
        <v>143</v>
      </c>
      <c r="D44" s="6" t="s">
        <v>144</v>
      </c>
      <c r="E44" s="8">
        <v>81.67</v>
      </c>
      <c r="F44" s="4"/>
    </row>
    <row r="45" spans="1:6" ht="32.1" customHeight="1">
      <c r="A45" s="4">
        <v>42</v>
      </c>
      <c r="B45" s="14" t="s">
        <v>132</v>
      </c>
      <c r="C45" s="6" t="s">
        <v>145</v>
      </c>
      <c r="D45" s="6" t="s">
        <v>146</v>
      </c>
      <c r="E45" s="8"/>
      <c r="F45" s="4" t="s">
        <v>19</v>
      </c>
    </row>
    <row r="46" spans="1:6" ht="32.1" customHeight="1">
      <c r="A46" s="4">
        <v>43</v>
      </c>
      <c r="B46" s="14" t="s">
        <v>132</v>
      </c>
      <c r="C46" s="6" t="s">
        <v>147</v>
      </c>
      <c r="D46" s="6" t="s">
        <v>148</v>
      </c>
      <c r="E46" s="8">
        <v>68.33</v>
      </c>
      <c r="F46" s="4"/>
    </row>
    <row r="47" spans="1:6" ht="32.1" customHeight="1">
      <c r="A47" s="4">
        <v>44</v>
      </c>
      <c r="B47" s="14" t="s">
        <v>149</v>
      </c>
      <c r="C47" s="6" t="s">
        <v>150</v>
      </c>
      <c r="D47" s="6" t="s">
        <v>151</v>
      </c>
      <c r="E47" s="8">
        <v>75.33</v>
      </c>
      <c r="F47" s="4"/>
    </row>
    <row r="48" spans="1:6" ht="32.1" customHeight="1">
      <c r="A48" s="4">
        <v>45</v>
      </c>
      <c r="B48" s="14" t="s">
        <v>149</v>
      </c>
      <c r="C48" s="6" t="s">
        <v>152</v>
      </c>
      <c r="D48" s="6" t="s">
        <v>153</v>
      </c>
      <c r="E48" s="8">
        <v>72.67</v>
      </c>
      <c r="F48" s="4"/>
    </row>
    <row r="49" spans="1:6" ht="32.1" customHeight="1">
      <c r="A49" s="4">
        <v>46</v>
      </c>
      <c r="B49" s="14" t="s">
        <v>149</v>
      </c>
      <c r="C49" s="6" t="s">
        <v>154</v>
      </c>
      <c r="D49" s="6" t="s">
        <v>155</v>
      </c>
      <c r="E49" s="8">
        <v>76.83</v>
      </c>
      <c r="F49" s="4"/>
    </row>
    <row r="50" spans="1:6" ht="32.1" customHeight="1">
      <c r="A50" s="4">
        <v>47</v>
      </c>
      <c r="B50" s="14" t="s">
        <v>149</v>
      </c>
      <c r="C50" s="6" t="s">
        <v>156</v>
      </c>
      <c r="D50" s="6" t="s">
        <v>157</v>
      </c>
      <c r="E50" s="8">
        <v>74</v>
      </c>
      <c r="F50" s="4"/>
    </row>
    <row r="51" spans="1:6" ht="32.1" customHeight="1">
      <c r="A51" s="4">
        <v>48</v>
      </c>
      <c r="B51" s="14" t="s">
        <v>149</v>
      </c>
      <c r="C51" s="6" t="s">
        <v>158</v>
      </c>
      <c r="D51" s="6" t="s">
        <v>159</v>
      </c>
      <c r="E51" s="8">
        <v>74</v>
      </c>
      <c r="F51" s="4"/>
    </row>
    <row r="52" spans="1:6" ht="32.1" customHeight="1">
      <c r="A52" s="4">
        <v>49</v>
      </c>
      <c r="B52" s="14" t="s">
        <v>160</v>
      </c>
      <c r="C52" s="6" t="s">
        <v>161</v>
      </c>
      <c r="D52" s="6" t="s">
        <v>162</v>
      </c>
      <c r="E52" s="8">
        <v>71.33</v>
      </c>
      <c r="F52" s="4"/>
    </row>
    <row r="53" spans="1:6" ht="32.1" customHeight="1">
      <c r="A53" s="4">
        <v>50</v>
      </c>
      <c r="B53" s="14" t="s">
        <v>160</v>
      </c>
      <c r="C53" s="6" t="s">
        <v>163</v>
      </c>
      <c r="D53" s="6" t="s">
        <v>164</v>
      </c>
      <c r="E53" s="8">
        <v>60.83</v>
      </c>
      <c r="F53" s="4"/>
    </row>
    <row r="54" spans="1:6" ht="32.1" customHeight="1">
      <c r="A54" s="4">
        <v>51</v>
      </c>
      <c r="B54" s="14" t="s">
        <v>160</v>
      </c>
      <c r="C54" s="6" t="s">
        <v>165</v>
      </c>
      <c r="D54" s="6" t="s">
        <v>166</v>
      </c>
      <c r="E54" s="8">
        <v>69</v>
      </c>
      <c r="F54" s="4"/>
    </row>
    <row r="55" spans="1:6" ht="32.1" customHeight="1">
      <c r="A55" s="4">
        <v>52</v>
      </c>
      <c r="B55" s="14" t="s">
        <v>78</v>
      </c>
      <c r="C55" s="6" t="s">
        <v>79</v>
      </c>
      <c r="D55" s="6" t="s">
        <v>80</v>
      </c>
      <c r="E55" s="8">
        <v>83</v>
      </c>
      <c r="F55" s="4"/>
    </row>
    <row r="56" spans="1:6" ht="32.1" customHeight="1">
      <c r="A56" s="4">
        <v>53</v>
      </c>
      <c r="B56" s="14" t="s">
        <v>78</v>
      </c>
      <c r="C56" s="6" t="s">
        <v>81</v>
      </c>
      <c r="D56" s="6" t="s">
        <v>82</v>
      </c>
      <c r="E56" s="8">
        <v>75.67</v>
      </c>
      <c r="F56" s="4"/>
    </row>
    <row r="57" spans="1:6" ht="32.1" customHeight="1">
      <c r="A57" s="4">
        <v>54</v>
      </c>
      <c r="B57" s="14" t="s">
        <v>83</v>
      </c>
      <c r="C57" s="6" t="s">
        <v>84</v>
      </c>
      <c r="D57" s="6" t="s">
        <v>85</v>
      </c>
      <c r="E57" s="8">
        <v>70</v>
      </c>
      <c r="F57" s="4"/>
    </row>
    <row r="58" spans="1:6" ht="32.1" customHeight="1">
      <c r="A58" s="4">
        <v>55</v>
      </c>
      <c r="B58" s="14" t="s">
        <v>83</v>
      </c>
      <c r="C58" s="6" t="s">
        <v>86</v>
      </c>
      <c r="D58" s="6" t="s">
        <v>87</v>
      </c>
      <c r="E58" s="8">
        <v>69.67</v>
      </c>
      <c r="F58" s="4"/>
    </row>
    <row r="59" spans="1:6" ht="32.1" customHeight="1">
      <c r="A59" s="4">
        <v>56</v>
      </c>
      <c r="B59" s="14" t="s">
        <v>88</v>
      </c>
      <c r="C59" s="6" t="s">
        <v>89</v>
      </c>
      <c r="D59" s="6" t="s">
        <v>90</v>
      </c>
      <c r="E59" s="8">
        <v>48.67</v>
      </c>
      <c r="F59" s="4"/>
    </row>
    <row r="60" spans="1:6" ht="32.1" customHeight="1">
      <c r="A60" s="4">
        <v>57</v>
      </c>
      <c r="B60" s="14" t="s">
        <v>88</v>
      </c>
      <c r="C60" s="6" t="s">
        <v>91</v>
      </c>
      <c r="D60" s="6" t="s">
        <v>92</v>
      </c>
      <c r="E60" s="8">
        <v>82.67</v>
      </c>
      <c r="F60" s="4"/>
    </row>
    <row r="61" spans="1:6" ht="32.1" customHeight="1">
      <c r="A61" s="4">
        <v>58</v>
      </c>
      <c r="B61" s="14" t="s">
        <v>88</v>
      </c>
      <c r="C61" s="6" t="s">
        <v>93</v>
      </c>
      <c r="D61" s="6" t="s">
        <v>94</v>
      </c>
      <c r="E61" s="8">
        <v>69.67</v>
      </c>
      <c r="F61" s="4"/>
    </row>
    <row r="62" spans="1:6" ht="32.1" customHeight="1">
      <c r="A62" s="4">
        <v>59</v>
      </c>
      <c r="B62" s="14" t="s">
        <v>95</v>
      </c>
      <c r="C62" s="6" t="s">
        <v>96</v>
      </c>
      <c r="D62" s="6" t="s">
        <v>97</v>
      </c>
      <c r="E62" s="8">
        <v>86</v>
      </c>
      <c r="F62" s="4"/>
    </row>
    <row r="63" spans="1:6" ht="32.1" customHeight="1">
      <c r="A63" s="4">
        <v>60</v>
      </c>
      <c r="B63" s="14" t="s">
        <v>95</v>
      </c>
      <c r="C63" s="6" t="s">
        <v>98</v>
      </c>
      <c r="D63" s="6" t="s">
        <v>99</v>
      </c>
      <c r="E63" s="8">
        <v>82</v>
      </c>
      <c r="F63" s="4"/>
    </row>
    <row r="64" spans="1:6" ht="32.1" customHeight="1">
      <c r="A64" s="4">
        <v>61</v>
      </c>
      <c r="B64" s="14" t="s">
        <v>95</v>
      </c>
      <c r="C64" s="6" t="s">
        <v>100</v>
      </c>
      <c r="D64" s="6" t="s">
        <v>101</v>
      </c>
      <c r="E64" s="8">
        <v>70</v>
      </c>
      <c r="F64" s="4"/>
    </row>
    <row r="65" spans="1:6" ht="32.1" customHeight="1">
      <c r="A65" s="4">
        <v>62</v>
      </c>
      <c r="B65" s="14" t="s">
        <v>95</v>
      </c>
      <c r="C65" s="6" t="s">
        <v>102</v>
      </c>
      <c r="D65" s="6" t="s">
        <v>103</v>
      </c>
      <c r="E65" s="8">
        <v>75</v>
      </c>
      <c r="F65" s="4"/>
    </row>
    <row r="66" spans="1:6" ht="32.1" customHeight="1">
      <c r="A66" s="4">
        <v>63</v>
      </c>
      <c r="B66" s="14" t="s">
        <v>104</v>
      </c>
      <c r="C66" s="6" t="s">
        <v>105</v>
      </c>
      <c r="D66" s="6" t="s">
        <v>106</v>
      </c>
      <c r="E66" s="8">
        <v>81.67</v>
      </c>
      <c r="F66" s="4"/>
    </row>
    <row r="67" spans="1:6" ht="32.1" customHeight="1">
      <c r="A67" s="4">
        <v>64</v>
      </c>
      <c r="B67" s="14" t="s">
        <v>107</v>
      </c>
      <c r="C67" s="6" t="s">
        <v>108</v>
      </c>
      <c r="D67" s="6" t="s">
        <v>109</v>
      </c>
      <c r="E67" s="8">
        <v>69.33</v>
      </c>
      <c r="F67" s="4"/>
    </row>
    <row r="68" spans="1:6" ht="32.1" customHeight="1">
      <c r="A68" s="4">
        <v>65</v>
      </c>
      <c r="B68" s="14" t="s">
        <v>107</v>
      </c>
      <c r="C68" s="6" t="s">
        <v>110</v>
      </c>
      <c r="D68" s="6" t="s">
        <v>111</v>
      </c>
      <c r="E68" s="8">
        <v>71</v>
      </c>
      <c r="F68" s="4"/>
    </row>
    <row r="69" spans="1:6" ht="32.1" customHeight="1">
      <c r="A69" s="4">
        <v>66</v>
      </c>
      <c r="B69" s="14" t="s">
        <v>112</v>
      </c>
      <c r="C69" s="6" t="s">
        <v>113</v>
      </c>
      <c r="D69" s="6" t="s">
        <v>114</v>
      </c>
      <c r="E69" s="8">
        <v>63</v>
      </c>
      <c r="F69" s="4"/>
    </row>
    <row r="70" spans="1:6" ht="32.1" customHeight="1">
      <c r="A70" s="4">
        <v>67</v>
      </c>
      <c r="B70" s="14" t="s">
        <v>115</v>
      </c>
      <c r="C70" s="6" t="s">
        <v>116</v>
      </c>
      <c r="D70" s="6" t="s">
        <v>117</v>
      </c>
      <c r="E70" s="8">
        <v>76</v>
      </c>
      <c r="F70" s="4"/>
    </row>
    <row r="71" spans="1:6" ht="32.1" customHeight="1">
      <c r="A71" s="4">
        <v>68</v>
      </c>
      <c r="B71" s="14" t="s">
        <v>115</v>
      </c>
      <c r="C71" s="6" t="s">
        <v>118</v>
      </c>
      <c r="D71" s="6" t="s">
        <v>119</v>
      </c>
      <c r="E71" s="8">
        <v>76.33</v>
      </c>
      <c r="F71" s="4"/>
    </row>
    <row r="72" spans="1:6" ht="32.1" customHeight="1">
      <c r="A72" s="4">
        <v>69</v>
      </c>
      <c r="B72" s="14" t="s">
        <v>120</v>
      </c>
      <c r="C72" s="6" t="s">
        <v>121</v>
      </c>
      <c r="D72" s="6" t="s">
        <v>122</v>
      </c>
      <c r="E72" s="8">
        <v>71.33</v>
      </c>
      <c r="F72" s="4"/>
    </row>
    <row r="73" spans="1:6" ht="32.1" customHeight="1">
      <c r="A73" s="4">
        <v>70</v>
      </c>
      <c r="B73" s="14" t="s">
        <v>123</v>
      </c>
      <c r="C73" s="6" t="s">
        <v>124</v>
      </c>
      <c r="D73" s="6" t="s">
        <v>125</v>
      </c>
      <c r="E73" s="8">
        <v>64.33</v>
      </c>
      <c r="F73" s="4"/>
    </row>
    <row r="74" spans="1:6" ht="32.1" customHeight="1">
      <c r="A74" s="4">
        <v>71</v>
      </c>
      <c r="B74" s="14" t="s">
        <v>123</v>
      </c>
      <c r="C74" s="6" t="s">
        <v>126</v>
      </c>
      <c r="D74" s="6" t="s">
        <v>127</v>
      </c>
      <c r="E74" s="8">
        <v>85.33</v>
      </c>
      <c r="F74" s="4"/>
    </row>
    <row r="75" spans="1:6" ht="32.1" customHeight="1">
      <c r="A75" s="4">
        <v>72</v>
      </c>
      <c r="B75" s="14" t="s">
        <v>123</v>
      </c>
      <c r="C75" s="6" t="s">
        <v>128</v>
      </c>
      <c r="D75" s="6" t="s">
        <v>129</v>
      </c>
      <c r="E75" s="8">
        <v>78.33</v>
      </c>
      <c r="F75" s="4"/>
    </row>
    <row r="76" spans="1:6" ht="32.1" customHeight="1">
      <c r="A76" s="4">
        <v>73</v>
      </c>
      <c r="B76" s="14" t="s">
        <v>123</v>
      </c>
      <c r="C76" s="6" t="s">
        <v>130</v>
      </c>
      <c r="D76" s="6" t="s">
        <v>131</v>
      </c>
      <c r="E76" s="8">
        <v>79.33</v>
      </c>
      <c r="F76" s="4"/>
    </row>
    <row r="77" spans="1:6" ht="32.1" customHeight="1">
      <c r="A77" s="4">
        <v>74</v>
      </c>
      <c r="B77" s="14" t="s">
        <v>169</v>
      </c>
      <c r="C77" s="6" t="str">
        <f>"460028199001310012"</f>
        <v>460028199001310012</v>
      </c>
      <c r="D77" s="5" t="str">
        <f>"王业勤"</f>
        <v>王业勤</v>
      </c>
      <c r="E77" s="7">
        <v>80</v>
      </c>
      <c r="F77" s="4"/>
    </row>
    <row r="78" spans="1:6" ht="32.1" customHeight="1">
      <c r="A78" s="4">
        <v>75</v>
      </c>
      <c r="B78" s="14" t="s">
        <v>169</v>
      </c>
      <c r="C78" s="6" t="str">
        <f>"460028198805272416"</f>
        <v>460028198805272416</v>
      </c>
      <c r="D78" s="5" t="str">
        <f>"李龙"</f>
        <v>李龙</v>
      </c>
      <c r="E78" s="7">
        <v>79.33</v>
      </c>
      <c r="F78" s="4"/>
    </row>
    <row r="79" spans="1:6" ht="32.1" customHeight="1">
      <c r="A79" s="4">
        <v>76</v>
      </c>
      <c r="B79" s="14" t="s">
        <v>169</v>
      </c>
      <c r="C79" s="6" t="str">
        <f>"460031199103152025"</f>
        <v>460031199103152025</v>
      </c>
      <c r="D79" s="5" t="str">
        <f>"林姝君"</f>
        <v>林姝君</v>
      </c>
      <c r="E79" s="7">
        <v>79</v>
      </c>
      <c r="F79" s="4"/>
    </row>
    <row r="80" spans="1:6" ht="32.1" customHeight="1">
      <c r="A80" s="4">
        <v>77</v>
      </c>
      <c r="B80" s="14" t="s">
        <v>169</v>
      </c>
      <c r="C80" s="6" t="str">
        <f>"460100197403151819"</f>
        <v>460100197403151819</v>
      </c>
      <c r="D80" s="5" t="str">
        <f>"陈阳生"</f>
        <v>陈阳生</v>
      </c>
      <c r="E80" s="7">
        <v>77</v>
      </c>
      <c r="F80" s="4"/>
    </row>
    <row r="81" spans="1:6" ht="32.1" customHeight="1">
      <c r="A81" s="4">
        <v>78</v>
      </c>
      <c r="B81" s="14" t="s">
        <v>169</v>
      </c>
      <c r="C81" s="6" t="str">
        <f>"412827197803187053"</f>
        <v>412827197803187053</v>
      </c>
      <c r="D81" s="5" t="str">
        <f>"吴凌志"</f>
        <v>吴凌志</v>
      </c>
      <c r="E81" s="7">
        <v>75</v>
      </c>
      <c r="F81" s="4"/>
    </row>
    <row r="82" spans="1:6" ht="32.1" customHeight="1">
      <c r="A82" s="4">
        <v>79</v>
      </c>
      <c r="B82" s="14" t="s">
        <v>169</v>
      </c>
      <c r="C82" s="6" t="str">
        <f>"469024197611110046"</f>
        <v>469024197611110046</v>
      </c>
      <c r="D82" s="5" t="str">
        <f>"谢秋玉"</f>
        <v>谢秋玉</v>
      </c>
      <c r="E82" s="7">
        <v>75</v>
      </c>
      <c r="F82" s="4"/>
    </row>
    <row r="83" spans="1:6" ht="32.1" customHeight="1">
      <c r="A83" s="4">
        <v>80</v>
      </c>
      <c r="B83" s="14" t="s">
        <v>169</v>
      </c>
      <c r="C83" s="6" t="str">
        <f>"460028198812240420"</f>
        <v>460028198812240420</v>
      </c>
      <c r="D83" s="5" t="str">
        <f>"邓彩云"</f>
        <v>邓彩云</v>
      </c>
      <c r="E83" s="7">
        <v>74.67</v>
      </c>
      <c r="F83" s="4"/>
    </row>
    <row r="84" spans="1:6" ht="32.1" customHeight="1">
      <c r="A84" s="4">
        <v>81</v>
      </c>
      <c r="B84" s="14" t="s">
        <v>169</v>
      </c>
      <c r="C84" s="6" t="str">
        <f>"460006198507065242"</f>
        <v>460006198507065242</v>
      </c>
      <c r="D84" s="5" t="str">
        <f>"詹小妹"</f>
        <v>詹小妹</v>
      </c>
      <c r="E84" s="7">
        <v>74</v>
      </c>
      <c r="F84" s="4"/>
    </row>
    <row r="85" spans="1:6" ht="32.1" customHeight="1">
      <c r="A85" s="4">
        <v>82</v>
      </c>
      <c r="B85" s="14" t="s">
        <v>169</v>
      </c>
      <c r="C85" s="6" t="str">
        <f>"460028198712200018"</f>
        <v>460028198712200018</v>
      </c>
      <c r="D85" s="5" t="str">
        <f>"刁盛博"</f>
        <v>刁盛博</v>
      </c>
      <c r="E85" s="7">
        <v>73.67</v>
      </c>
      <c r="F85" s="4"/>
    </row>
    <row r="86" spans="1:6" ht="32.1" customHeight="1">
      <c r="A86" s="4">
        <v>83</v>
      </c>
      <c r="B86" s="14" t="s">
        <v>169</v>
      </c>
      <c r="C86" s="6" t="str">
        <f>"652322198405144525"</f>
        <v>652322198405144525</v>
      </c>
      <c r="D86" s="5" t="str">
        <f>"孙娜"</f>
        <v>孙娜</v>
      </c>
      <c r="E86" s="7">
        <v>73.67</v>
      </c>
      <c r="F86" s="4"/>
    </row>
    <row r="87" spans="1:6" ht="32.1" customHeight="1">
      <c r="A87" s="4">
        <v>84</v>
      </c>
      <c r="B87" s="14" t="s">
        <v>169</v>
      </c>
      <c r="C87" s="6" t="str">
        <f>"220284199009274228"</f>
        <v>220284199009274228</v>
      </c>
      <c r="D87" s="5" t="str">
        <f>"李星儒"</f>
        <v>李星儒</v>
      </c>
      <c r="E87" s="7">
        <v>72.23</v>
      </c>
      <c r="F87" s="4"/>
    </row>
    <row r="88" spans="1:6" ht="32.1" customHeight="1">
      <c r="A88" s="4">
        <v>85</v>
      </c>
      <c r="B88" s="14" t="s">
        <v>169</v>
      </c>
      <c r="C88" s="6" t="str">
        <f>"460028198306261624"</f>
        <v>460028198306261624</v>
      </c>
      <c r="D88" s="5" t="str">
        <f>"罗燕拿"</f>
        <v>罗燕拿</v>
      </c>
      <c r="E88" s="7">
        <v>71.930000000000007</v>
      </c>
      <c r="F88" s="4"/>
    </row>
    <row r="89" spans="1:6" ht="32.1" customHeight="1">
      <c r="A89" s="4">
        <v>86</v>
      </c>
      <c r="B89" s="14" t="s">
        <v>169</v>
      </c>
      <c r="C89" s="6" t="str">
        <f>"460028198310153255"</f>
        <v>460028198310153255</v>
      </c>
      <c r="D89" s="5" t="str">
        <f>"徐春志"</f>
        <v>徐春志</v>
      </c>
      <c r="E89" s="7">
        <v>71.53</v>
      </c>
      <c r="F89" s="4"/>
    </row>
    <row r="90" spans="1:6" ht="32.1" customHeight="1">
      <c r="A90" s="4">
        <v>87</v>
      </c>
      <c r="B90" s="14" t="s">
        <v>169</v>
      </c>
      <c r="C90" s="6" t="str">
        <f>"362529198705030016"</f>
        <v>362529198705030016</v>
      </c>
      <c r="D90" s="5" t="str">
        <f>"何彪"</f>
        <v>何彪</v>
      </c>
      <c r="E90" s="7">
        <v>70.67</v>
      </c>
      <c r="F90" s="4"/>
    </row>
    <row r="91" spans="1:6" ht="32.1" customHeight="1">
      <c r="A91" s="4">
        <v>88</v>
      </c>
      <c r="B91" s="14" t="s">
        <v>169</v>
      </c>
      <c r="C91" s="6" t="str">
        <f>"232331197711280238"</f>
        <v>232331197711280238</v>
      </c>
      <c r="D91" s="5" t="str">
        <f>"曹志远"</f>
        <v>曹志远</v>
      </c>
      <c r="E91" s="7">
        <v>70</v>
      </c>
      <c r="F91" s="4"/>
    </row>
    <row r="92" spans="1:6" ht="32.1" customHeight="1">
      <c r="A92" s="4">
        <v>89</v>
      </c>
      <c r="B92" s="14" t="s">
        <v>169</v>
      </c>
      <c r="C92" s="6" t="str">
        <f>"620423197909093311"</f>
        <v>620423197909093311</v>
      </c>
      <c r="D92" s="5" t="str">
        <f>"柏天山"</f>
        <v>柏天山</v>
      </c>
      <c r="E92" s="7">
        <v>69.069999999999993</v>
      </c>
      <c r="F92" s="4"/>
    </row>
    <row r="93" spans="1:6" ht="32.1" customHeight="1">
      <c r="A93" s="4">
        <v>90</v>
      </c>
      <c r="B93" s="14" t="s">
        <v>169</v>
      </c>
      <c r="C93" s="6" t="str">
        <f>"320925198204035430"</f>
        <v>320925198204035430</v>
      </c>
      <c r="D93" s="5" t="str">
        <f>"颜国荣"</f>
        <v>颜国荣</v>
      </c>
      <c r="E93" s="7">
        <v>68.67</v>
      </c>
      <c r="F93" s="4"/>
    </row>
    <row r="94" spans="1:6" ht="32.1" customHeight="1">
      <c r="A94" s="4">
        <v>91</v>
      </c>
      <c r="B94" s="14" t="s">
        <v>169</v>
      </c>
      <c r="C94" s="6" t="str">
        <f>"460027198310241312"</f>
        <v>460027198310241312</v>
      </c>
      <c r="D94" s="5" t="str">
        <f>"朱盛山"</f>
        <v>朱盛山</v>
      </c>
      <c r="E94" s="7">
        <v>68.430000000000007</v>
      </c>
      <c r="F94" s="4"/>
    </row>
    <row r="95" spans="1:6" ht="32.1" customHeight="1">
      <c r="A95" s="4">
        <v>92</v>
      </c>
      <c r="B95" s="14" t="s">
        <v>169</v>
      </c>
      <c r="C95" s="6" t="str">
        <f>"230103198506131328"</f>
        <v>230103198506131328</v>
      </c>
      <c r="D95" s="5" t="str">
        <f>"裴玉"</f>
        <v>裴玉</v>
      </c>
      <c r="E95" s="7">
        <v>68.33</v>
      </c>
      <c r="F95" s="4"/>
    </row>
    <row r="96" spans="1:6" ht="32.1" customHeight="1">
      <c r="A96" s="4">
        <v>93</v>
      </c>
      <c r="B96" s="14" t="s">
        <v>169</v>
      </c>
      <c r="C96" s="6" t="str">
        <f>"460028198412272853"</f>
        <v>460028198412272853</v>
      </c>
      <c r="D96" s="5" t="str">
        <f>"郑明余"</f>
        <v>郑明余</v>
      </c>
      <c r="E96" s="7">
        <v>67.67</v>
      </c>
      <c r="F96" s="4"/>
    </row>
    <row r="97" spans="1:6" ht="32.1" customHeight="1">
      <c r="A97" s="4">
        <v>94</v>
      </c>
      <c r="B97" s="14" t="s">
        <v>169</v>
      </c>
      <c r="C97" s="6" t="str">
        <f>"460003198312054851"</f>
        <v>460003198312054851</v>
      </c>
      <c r="D97" s="5" t="str">
        <f>"羊志清"</f>
        <v>羊志清</v>
      </c>
      <c r="E97" s="7">
        <v>64.37</v>
      </c>
      <c r="F97" s="4"/>
    </row>
    <row r="98" spans="1:6" ht="32.1" customHeight="1">
      <c r="A98" s="4">
        <v>95</v>
      </c>
      <c r="B98" s="14" t="s">
        <v>169</v>
      </c>
      <c r="C98" s="6" t="str">
        <f>"460028198512274813"</f>
        <v>460028198512274813</v>
      </c>
      <c r="D98" s="5" t="str">
        <f>"詹兴保"</f>
        <v>詹兴保</v>
      </c>
      <c r="E98" s="7">
        <v>63.67</v>
      </c>
      <c r="F98" s="4"/>
    </row>
    <row r="99" spans="1:6" ht="32.1" customHeight="1">
      <c r="A99" s="4">
        <v>96</v>
      </c>
      <c r="B99" s="14" t="s">
        <v>169</v>
      </c>
      <c r="C99" s="6" t="str">
        <f>"460028198604100415"</f>
        <v>460028198604100415</v>
      </c>
      <c r="D99" s="5" t="str">
        <f>"王圣勇"</f>
        <v>王圣勇</v>
      </c>
      <c r="E99" s="7">
        <v>63.33</v>
      </c>
      <c r="F99" s="4"/>
    </row>
    <row r="100" spans="1:6" ht="32.1" customHeight="1">
      <c r="A100" s="4">
        <v>97</v>
      </c>
      <c r="B100" s="14" t="s">
        <v>169</v>
      </c>
      <c r="C100" s="6" t="str">
        <f>"460028197801240033"</f>
        <v>460028197801240033</v>
      </c>
      <c r="D100" s="5" t="str">
        <f>"王树"</f>
        <v>王树</v>
      </c>
      <c r="E100" s="7">
        <v>62.47</v>
      </c>
      <c r="F100" s="4"/>
    </row>
    <row r="101" spans="1:6" ht="32.1" customHeight="1">
      <c r="A101" s="4">
        <v>98</v>
      </c>
      <c r="B101" s="14" t="s">
        <v>169</v>
      </c>
      <c r="C101" s="6" t="str">
        <f>"46000319760220581X"</f>
        <v>46000319760220581X</v>
      </c>
      <c r="D101" s="5" t="str">
        <f>"张海平"</f>
        <v>张海平</v>
      </c>
      <c r="E101" s="7">
        <v>62.33</v>
      </c>
      <c r="F101" s="4"/>
    </row>
    <row r="102" spans="1:6" ht="32.1" customHeight="1">
      <c r="A102" s="4">
        <v>99</v>
      </c>
      <c r="B102" s="14" t="s">
        <v>169</v>
      </c>
      <c r="C102" s="6" t="str">
        <f>"230321197612050029"</f>
        <v>230321197612050029</v>
      </c>
      <c r="D102" s="5" t="str">
        <f>"王冬"</f>
        <v>王冬</v>
      </c>
      <c r="E102" s="7"/>
      <c r="F102" s="4" t="s">
        <v>19</v>
      </c>
    </row>
    <row r="103" spans="1:6" ht="32.1" customHeight="1">
      <c r="A103" s="4">
        <v>100</v>
      </c>
      <c r="B103" s="14" t="s">
        <v>169</v>
      </c>
      <c r="C103" s="6" t="str">
        <f>"460028199008204861"</f>
        <v>460028199008204861</v>
      </c>
      <c r="D103" s="5" t="str">
        <f>"符丽珊"</f>
        <v>符丽珊</v>
      </c>
      <c r="E103" s="7"/>
      <c r="F103" s="4" t="s">
        <v>19</v>
      </c>
    </row>
    <row r="104" spans="1:6" ht="32.1" customHeight="1">
      <c r="A104" s="4">
        <v>101</v>
      </c>
      <c r="B104" s="14" t="s">
        <v>169</v>
      </c>
      <c r="C104" s="6" t="str">
        <f>"36253119780909429X"</f>
        <v>36253119780909429X</v>
      </c>
      <c r="D104" s="5" t="str">
        <f>"黄志荣"</f>
        <v>黄志荣</v>
      </c>
      <c r="E104" s="7"/>
      <c r="F104" s="4" t="s">
        <v>19</v>
      </c>
    </row>
    <row r="105" spans="1:6" ht="32.1" customHeight="1">
      <c r="A105" s="4">
        <v>102</v>
      </c>
      <c r="B105" s="14" t="s">
        <v>169</v>
      </c>
      <c r="C105" s="6" t="str">
        <f>"150221198102204111"</f>
        <v>150221198102204111</v>
      </c>
      <c r="D105" s="5" t="str">
        <f>"王勇明"</f>
        <v>王勇明</v>
      </c>
      <c r="E105" s="7"/>
      <c r="F105" s="4" t="s">
        <v>19</v>
      </c>
    </row>
    <row r="106" spans="1:6" ht="32.1" customHeight="1">
      <c r="A106" s="4">
        <v>103</v>
      </c>
      <c r="B106" s="14" t="s">
        <v>170</v>
      </c>
      <c r="C106" s="6" t="str">
        <f>"469024198908286434"</f>
        <v>469024198908286434</v>
      </c>
      <c r="D106" s="5" t="str">
        <f>"严敦春"</f>
        <v>严敦春</v>
      </c>
      <c r="E106" s="8">
        <v>70.33</v>
      </c>
      <c r="F106" s="4"/>
    </row>
    <row r="107" spans="1:6" ht="32.1" customHeight="1">
      <c r="A107" s="4">
        <v>104</v>
      </c>
      <c r="B107" s="14" t="s">
        <v>170</v>
      </c>
      <c r="C107" s="6" t="str">
        <f>"460033197302150376"</f>
        <v>460033197302150376</v>
      </c>
      <c r="D107" s="5" t="str">
        <f>"吴海棠"</f>
        <v>吴海棠</v>
      </c>
      <c r="E107" s="8">
        <v>67.67</v>
      </c>
      <c r="F107" s="4"/>
    </row>
    <row r="108" spans="1:6" ht="32.1" customHeight="1">
      <c r="A108" s="4">
        <v>105</v>
      </c>
      <c r="B108" s="14" t="s">
        <v>170</v>
      </c>
      <c r="C108" s="6" t="str">
        <f>"460028198907155659"</f>
        <v>460028198907155659</v>
      </c>
      <c r="D108" s="5" t="str">
        <f>"陈以钧"</f>
        <v>陈以钧</v>
      </c>
      <c r="E108" s="8">
        <v>66</v>
      </c>
      <c r="F108" s="4"/>
    </row>
    <row r="109" spans="1:6" ht="32.1" customHeight="1">
      <c r="A109" s="4">
        <v>106</v>
      </c>
      <c r="B109" s="14" t="s">
        <v>170</v>
      </c>
      <c r="C109" s="6" t="str">
        <f>"460003197702172613"</f>
        <v>460003197702172613</v>
      </c>
      <c r="D109" s="5" t="str">
        <f>"林一春"</f>
        <v>林一春</v>
      </c>
      <c r="E109" s="8">
        <v>63.67</v>
      </c>
      <c r="F109" s="4"/>
    </row>
    <row r="110" spans="1:6" ht="32.1" customHeight="1">
      <c r="A110" s="4">
        <v>107</v>
      </c>
      <c r="B110" s="14" t="s">
        <v>170</v>
      </c>
      <c r="C110" s="6" t="str">
        <f>"422422197410058216"</f>
        <v>422422197410058216</v>
      </c>
      <c r="D110" s="5" t="str">
        <f>"周荣华"</f>
        <v>周荣华</v>
      </c>
      <c r="E110" s="8">
        <v>63</v>
      </c>
      <c r="F110" s="4"/>
    </row>
    <row r="111" spans="1:6" ht="32.1" customHeight="1">
      <c r="A111" s="4">
        <v>108</v>
      </c>
      <c r="B111" s="14" t="s">
        <v>170</v>
      </c>
      <c r="C111" s="6" t="str">
        <f>"460028197609151217"</f>
        <v>460028197609151217</v>
      </c>
      <c r="D111" s="5" t="str">
        <f>"林杰心"</f>
        <v>林杰心</v>
      </c>
      <c r="E111" s="8">
        <v>62.67</v>
      </c>
      <c r="F111" s="4"/>
    </row>
    <row r="112" spans="1:6" ht="32.1" customHeight="1">
      <c r="A112" s="4">
        <v>109</v>
      </c>
      <c r="B112" s="14" t="s">
        <v>170</v>
      </c>
      <c r="C112" s="6" t="str">
        <f>"460028197501300831"</f>
        <v>460028197501300831</v>
      </c>
      <c r="D112" s="5" t="str">
        <f>"林海浩"</f>
        <v>林海浩</v>
      </c>
      <c r="E112" s="8">
        <v>60</v>
      </c>
      <c r="F112" s="4"/>
    </row>
    <row r="113" spans="1:6" ht="32.1" customHeight="1">
      <c r="A113" s="4">
        <v>110</v>
      </c>
      <c r="B113" s="14" t="s">
        <v>170</v>
      </c>
      <c r="C113" s="6" t="str">
        <f>"431081197510168067"</f>
        <v>431081197510168067</v>
      </c>
      <c r="D113" s="5" t="str">
        <f>"吴雪梅"</f>
        <v>吴雪梅</v>
      </c>
      <c r="E113" s="8">
        <v>40.67</v>
      </c>
      <c r="F113" s="4"/>
    </row>
    <row r="114" spans="1:6" ht="32.1" customHeight="1">
      <c r="A114" s="4">
        <v>111</v>
      </c>
      <c r="B114" s="14" t="s">
        <v>170</v>
      </c>
      <c r="C114" s="6" t="str">
        <f>"152101197404240616"</f>
        <v>152101197404240616</v>
      </c>
      <c r="D114" s="5" t="str">
        <f>"宁森"</f>
        <v>宁森</v>
      </c>
      <c r="E114" s="8">
        <v>32.67</v>
      </c>
      <c r="F114" s="4"/>
    </row>
  </sheetData>
  <sheetProtection password="C601" sheet="1" objects="1" scenarios="1"/>
  <mergeCells count="1">
    <mergeCell ref="A2:F2"/>
  </mergeCells>
  <phoneticPr fontId="4" type="noConversion"/>
  <printOptions horizontalCentered="1"/>
  <pageMargins left="3.937007874015748E-2" right="3.937007874015748E-2" top="0.47244094488188981" bottom="0.39370078740157483" header="0.19685039370078741" footer="7.874015748031496E-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面试成绩汇总表</vt:lpstr>
      <vt:lpstr>面试成绩汇总表!Print_Titles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2022-05-31T00:56:32Z</cp:lastPrinted>
  <dcterms:created xsi:type="dcterms:W3CDTF">2022-05-25T02:03:00Z</dcterms:created>
  <dcterms:modified xsi:type="dcterms:W3CDTF">2022-05-31T00:56:54Z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48042B96B4E44BA5866945DBF51B796B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false</vt:bool>
  </property>
</Properties>
</file>