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表" sheetId="1" r:id="rId1"/>
  </sheets>
  <definedNames/>
  <calcPr fullCalcOnLoad="1"/>
</workbook>
</file>

<file path=xl/sharedStrings.xml><?xml version="1.0" encoding="utf-8"?>
<sst xmlns="http://schemas.openxmlformats.org/spreadsheetml/2006/main" count="57" uniqueCount="16">
  <si>
    <t>陵水黎族自治县2022年考核招聘卫健系统事业单位专业技术人员资格初审合格进入现场资格复审人员名单</t>
  </si>
  <si>
    <t>序号</t>
  </si>
  <si>
    <t>报考号</t>
  </si>
  <si>
    <t>报考岗位</t>
  </si>
  <si>
    <t>姓名</t>
  </si>
  <si>
    <t>性别</t>
  </si>
  <si>
    <t>备注</t>
  </si>
  <si>
    <t>0101_临床医生</t>
  </si>
  <si>
    <t>0201_中医师</t>
  </si>
  <si>
    <t>0301_全科医生</t>
  </si>
  <si>
    <t>0401_检验技师</t>
  </si>
  <si>
    <t>0601_口腔科医生</t>
  </si>
  <si>
    <t>0701_放射科医生</t>
  </si>
  <si>
    <t>1101_药剂师</t>
  </si>
  <si>
    <t>1401_检验技师</t>
  </si>
  <si>
    <t>1501_高学历职称专业技术人员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</si>
</sst>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8"/>
      <color indexed="8"/>
      <name val="宋体"/>
      <family val="0"/>
    </font>
    <font>
      <sz val="11"/>
      <color indexed="9"/>
      <name val="宋体"/>
      <family val="0"/>
    </font>
    <font>
      <sz val="11"/>
      <color indexed="16"/>
      <name val="宋体"/>
      <family val="0"/>
    </font>
    <font>
      <b/>
      <sz val="11"/>
      <color indexed="54"/>
      <name val="宋体"/>
      <family val="0"/>
    </font>
    <font>
      <u val="single"/>
      <sz val="11"/>
      <color indexed="12"/>
      <name val="宋体"/>
      <family val="0"/>
    </font>
    <font>
      <sz val="11"/>
      <color indexed="62"/>
      <name val="宋体"/>
      <family val="0"/>
    </font>
    <font>
      <b/>
      <sz val="13"/>
      <color indexed="54"/>
      <name val="宋体"/>
      <family val="0"/>
    </font>
    <font>
      <b/>
      <sz val="11"/>
      <color indexed="63"/>
      <name val="宋体"/>
      <family val="0"/>
    </font>
    <font>
      <u val="single"/>
      <sz val="11"/>
      <color indexed="20"/>
      <name val="宋体"/>
      <family val="0"/>
    </font>
    <font>
      <sz val="11"/>
      <color indexed="17"/>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8">
    <xf numFmtId="0" fontId="0" fillId="0" borderId="0" xfId="0" applyFont="1" applyAlignment="1">
      <alignment vertical="center"/>
    </xf>
    <xf numFmtId="0" fontId="0" fillId="0" borderId="0" xfId="0" applyAlignment="1">
      <alignment horizontal="center" vertical="center" wrapText="1"/>
    </xf>
    <xf numFmtId="0" fontId="37" fillId="0" borderId="0" xfId="0" applyFont="1" applyAlignment="1">
      <alignment horizontal="center" vertical="center" wrapText="1"/>
    </xf>
    <xf numFmtId="0" fontId="40" fillId="0" borderId="9" xfId="0" applyFont="1" applyBorder="1" applyAlignment="1">
      <alignment horizontal="center" vertical="center" wrapText="1"/>
    </xf>
    <xf numFmtId="0" fontId="40"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52"/>
  <sheetViews>
    <sheetView tabSelected="1" workbookViewId="0" topLeftCell="A46">
      <selection activeCell="H5" sqref="H5"/>
    </sheetView>
  </sheetViews>
  <sheetFormatPr defaultColWidth="9.00390625" defaultRowHeight="15"/>
  <cols>
    <col min="1" max="1" width="9.00390625" style="1" customWidth="1"/>
    <col min="2" max="2" width="25.28125" style="1" customWidth="1"/>
    <col min="3" max="3" width="26.421875" style="1" customWidth="1"/>
    <col min="4" max="4" width="15.28125" style="1" customWidth="1"/>
    <col min="5" max="5" width="9.00390625" style="1" customWidth="1"/>
    <col min="6" max="6" width="20.421875" style="1" customWidth="1"/>
    <col min="7" max="16384" width="9.00390625" style="1" customWidth="1"/>
  </cols>
  <sheetData>
    <row r="1" spans="1:6" s="1" customFormat="1" ht="55.5" customHeight="1">
      <c r="A1" s="3" t="s">
        <v>0</v>
      </c>
      <c r="B1" s="4"/>
      <c r="C1" s="4"/>
      <c r="D1" s="4"/>
      <c r="E1" s="4"/>
      <c r="F1" s="4"/>
    </row>
    <row r="2" spans="1:6" s="2" customFormat="1" ht="30" customHeight="1">
      <c r="A2" s="5" t="s">
        <v>1</v>
      </c>
      <c r="B2" s="6" t="s">
        <v>2</v>
      </c>
      <c r="C2" s="6" t="s">
        <v>3</v>
      </c>
      <c r="D2" s="6" t="s">
        <v>4</v>
      </c>
      <c r="E2" s="6" t="s">
        <v>5</v>
      </c>
      <c r="F2" s="6" t="s">
        <v>6</v>
      </c>
    </row>
    <row r="3" spans="1:6" s="1" customFormat="1" ht="30" customHeight="1">
      <c r="A3" s="7">
        <v>1</v>
      </c>
      <c r="B3" s="7" t="str">
        <f>"364520220408143025111160"</f>
        <v>364520220408143025111160</v>
      </c>
      <c r="C3" s="7" t="s">
        <v>7</v>
      </c>
      <c r="D3" s="7" t="str">
        <f>"敖日格乐"</f>
        <v>敖日格乐</v>
      </c>
      <c r="E3" s="7" t="str">
        <f>"男"</f>
        <v>男</v>
      </c>
      <c r="F3" s="7"/>
    </row>
    <row r="4" spans="1:6" s="1" customFormat="1" ht="30" customHeight="1">
      <c r="A4" s="7">
        <v>2</v>
      </c>
      <c r="B4" s="7" t="str">
        <f>"364520220407152034111125"</f>
        <v>364520220407152034111125</v>
      </c>
      <c r="C4" s="7" t="s">
        <v>8</v>
      </c>
      <c r="D4" s="7" t="str">
        <f>"黎梦竹"</f>
        <v>黎梦竹</v>
      </c>
      <c r="E4" s="7" t="str">
        <f aca="true" t="shared" si="0" ref="E4:E11">"女"</f>
        <v>女</v>
      </c>
      <c r="F4" s="7"/>
    </row>
    <row r="5" spans="1:6" s="1" customFormat="1" ht="30" customHeight="1">
      <c r="A5" s="7">
        <v>3</v>
      </c>
      <c r="B5" s="7" t="str">
        <f>"364520220407215307111147"</f>
        <v>364520220407215307111147</v>
      </c>
      <c r="C5" s="7" t="s">
        <v>8</v>
      </c>
      <c r="D5" s="7" t="str">
        <f>"王芳琴"</f>
        <v>王芳琴</v>
      </c>
      <c r="E5" s="7" t="str">
        <f t="shared" si="0"/>
        <v>女</v>
      </c>
      <c r="F5" s="7"/>
    </row>
    <row r="6" spans="1:6" s="1" customFormat="1" ht="30" customHeight="1">
      <c r="A6" s="7">
        <v>4</v>
      </c>
      <c r="B6" s="7" t="str">
        <f>"364520220408182541111165"</f>
        <v>364520220408182541111165</v>
      </c>
      <c r="C6" s="7" t="s">
        <v>8</v>
      </c>
      <c r="D6" s="7" t="str">
        <f>"薛琼英"</f>
        <v>薛琼英</v>
      </c>
      <c r="E6" s="7" t="str">
        <f t="shared" si="0"/>
        <v>女</v>
      </c>
      <c r="F6" s="7"/>
    </row>
    <row r="7" spans="1:6" s="1" customFormat="1" ht="30" customHeight="1">
      <c r="A7" s="7">
        <v>5</v>
      </c>
      <c r="B7" s="7" t="str">
        <f>"364520220408221039111169"</f>
        <v>364520220408221039111169</v>
      </c>
      <c r="C7" s="7" t="s">
        <v>8</v>
      </c>
      <c r="D7" s="7" t="str">
        <f>"杨苗"</f>
        <v>杨苗</v>
      </c>
      <c r="E7" s="7" t="str">
        <f t="shared" si="0"/>
        <v>女</v>
      </c>
      <c r="F7" s="7"/>
    </row>
    <row r="8" spans="1:6" s="1" customFormat="1" ht="30" customHeight="1">
      <c r="A8" s="7">
        <v>6</v>
      </c>
      <c r="B8" s="7" t="str">
        <f>"364520220408224116111170"</f>
        <v>364520220408224116111170</v>
      </c>
      <c r="C8" s="7" t="s">
        <v>8</v>
      </c>
      <c r="D8" s="7" t="str">
        <f>"吴婉"</f>
        <v>吴婉</v>
      </c>
      <c r="E8" s="7" t="str">
        <f t="shared" si="0"/>
        <v>女</v>
      </c>
      <c r="F8" s="7"/>
    </row>
    <row r="9" spans="1:6" s="1" customFormat="1" ht="30" customHeight="1">
      <c r="A9" s="7">
        <v>7</v>
      </c>
      <c r="B9" s="7" t="str">
        <f>"364520220409212604111180"</f>
        <v>364520220409212604111180</v>
      </c>
      <c r="C9" s="7" t="s">
        <v>8</v>
      </c>
      <c r="D9" s="7" t="str">
        <f>"陈珏"</f>
        <v>陈珏</v>
      </c>
      <c r="E9" s="7" t="str">
        <f t="shared" si="0"/>
        <v>女</v>
      </c>
      <c r="F9" s="7"/>
    </row>
    <row r="10" spans="1:6" s="1" customFormat="1" ht="30" customHeight="1">
      <c r="A10" s="7">
        <v>8</v>
      </c>
      <c r="B10" s="7" t="str">
        <f>"364520220411161806111198"</f>
        <v>364520220411161806111198</v>
      </c>
      <c r="C10" s="7" t="s">
        <v>8</v>
      </c>
      <c r="D10" s="7" t="str">
        <f>"文春柳"</f>
        <v>文春柳</v>
      </c>
      <c r="E10" s="7" t="str">
        <f t="shared" si="0"/>
        <v>女</v>
      </c>
      <c r="F10" s="7"/>
    </row>
    <row r="11" spans="1:6" s="1" customFormat="1" ht="30" customHeight="1">
      <c r="A11" s="7">
        <v>9</v>
      </c>
      <c r="B11" s="7" t="str">
        <f>"364520220411193245111208"</f>
        <v>364520220411193245111208</v>
      </c>
      <c r="C11" s="7" t="s">
        <v>8</v>
      </c>
      <c r="D11" s="7" t="str">
        <f>"符小玲"</f>
        <v>符小玲</v>
      </c>
      <c r="E11" s="7" t="str">
        <f t="shared" si="0"/>
        <v>女</v>
      </c>
      <c r="F11" s="7"/>
    </row>
    <row r="12" spans="1:6" s="1" customFormat="1" ht="30" customHeight="1">
      <c r="A12" s="7">
        <v>10</v>
      </c>
      <c r="B12" s="7" t="str">
        <f>"364520220411222153111212"</f>
        <v>364520220411222153111212</v>
      </c>
      <c r="C12" s="7" t="s">
        <v>8</v>
      </c>
      <c r="D12" s="7" t="str">
        <f>"陈政伟"</f>
        <v>陈政伟</v>
      </c>
      <c r="E12" s="7" t="str">
        <f aca="true" t="shared" si="1" ref="E12:E17">"男"</f>
        <v>男</v>
      </c>
      <c r="F12" s="7"/>
    </row>
    <row r="13" spans="1:6" s="1" customFormat="1" ht="30" customHeight="1">
      <c r="A13" s="7">
        <v>11</v>
      </c>
      <c r="B13" s="7" t="str">
        <f>"364520220412113734111217"</f>
        <v>364520220412113734111217</v>
      </c>
      <c r="C13" s="7" t="s">
        <v>8</v>
      </c>
      <c r="D13" s="7" t="str">
        <f>"陈佩佳"</f>
        <v>陈佩佳</v>
      </c>
      <c r="E13" s="7" t="str">
        <f aca="true" t="shared" si="2" ref="E13:E16">"女"</f>
        <v>女</v>
      </c>
      <c r="F13" s="7"/>
    </row>
    <row r="14" spans="1:6" s="1" customFormat="1" ht="30" customHeight="1">
      <c r="A14" s="7">
        <v>12</v>
      </c>
      <c r="B14" s="7" t="str">
        <f>"364520220413163346111228"</f>
        <v>364520220413163346111228</v>
      </c>
      <c r="C14" s="7" t="s">
        <v>8</v>
      </c>
      <c r="D14" s="7" t="str">
        <f>"梁才涌"</f>
        <v>梁才涌</v>
      </c>
      <c r="E14" s="7" t="str">
        <f t="shared" si="1"/>
        <v>男</v>
      </c>
      <c r="F14" s="7"/>
    </row>
    <row r="15" spans="1:6" s="1" customFormat="1" ht="30" customHeight="1">
      <c r="A15" s="7">
        <v>13</v>
      </c>
      <c r="B15" s="7" t="str">
        <f>"364520220407092148111112"</f>
        <v>364520220407092148111112</v>
      </c>
      <c r="C15" s="7" t="s">
        <v>9</v>
      </c>
      <c r="D15" s="7" t="str">
        <f>"刘海南"</f>
        <v>刘海南</v>
      </c>
      <c r="E15" s="7" t="str">
        <f t="shared" si="2"/>
        <v>女</v>
      </c>
      <c r="F15" s="7"/>
    </row>
    <row r="16" spans="1:6" s="1" customFormat="1" ht="30" customHeight="1">
      <c r="A16" s="7">
        <v>14</v>
      </c>
      <c r="B16" s="7" t="str">
        <f>"364520220407221440111148"</f>
        <v>364520220407221440111148</v>
      </c>
      <c r="C16" s="7" t="s">
        <v>9</v>
      </c>
      <c r="D16" s="7" t="str">
        <f>"吉娜"</f>
        <v>吉娜</v>
      </c>
      <c r="E16" s="7" t="str">
        <f t="shared" si="2"/>
        <v>女</v>
      </c>
      <c r="F16" s="7"/>
    </row>
    <row r="17" spans="1:6" s="1" customFormat="1" ht="30" customHeight="1">
      <c r="A17" s="7">
        <v>15</v>
      </c>
      <c r="B17" s="7" t="str">
        <f>"364520220407115642111123"</f>
        <v>364520220407115642111123</v>
      </c>
      <c r="C17" s="7" t="s">
        <v>10</v>
      </c>
      <c r="D17" s="7" t="str">
        <f>"宗晓群"</f>
        <v>宗晓群</v>
      </c>
      <c r="E17" s="7" t="str">
        <f t="shared" si="1"/>
        <v>男</v>
      </c>
      <c r="F17" s="7"/>
    </row>
    <row r="18" spans="1:6" s="1" customFormat="1" ht="30" customHeight="1">
      <c r="A18" s="7">
        <v>16</v>
      </c>
      <c r="B18" s="7" t="str">
        <f>"364520220407154229111127"</f>
        <v>364520220407154229111127</v>
      </c>
      <c r="C18" s="7" t="s">
        <v>10</v>
      </c>
      <c r="D18" s="7" t="str">
        <f>"钟琼绯"</f>
        <v>钟琼绯</v>
      </c>
      <c r="E18" s="7" t="str">
        <f aca="true" t="shared" si="3" ref="E18:E22">"女"</f>
        <v>女</v>
      </c>
      <c r="F18" s="7"/>
    </row>
    <row r="19" spans="1:6" s="1" customFormat="1" ht="30" customHeight="1">
      <c r="A19" s="7">
        <v>17</v>
      </c>
      <c r="B19" s="7" t="str">
        <f>"364520220408111829111155"</f>
        <v>364520220408111829111155</v>
      </c>
      <c r="C19" s="7" t="s">
        <v>10</v>
      </c>
      <c r="D19" s="7" t="str">
        <f>"吉恒山"</f>
        <v>吉恒山</v>
      </c>
      <c r="E19" s="7" t="str">
        <f aca="true" t="shared" si="4" ref="E19:E24">"男"</f>
        <v>男</v>
      </c>
      <c r="F19" s="7"/>
    </row>
    <row r="20" spans="1:6" s="1" customFormat="1" ht="30" customHeight="1">
      <c r="A20" s="7">
        <v>18</v>
      </c>
      <c r="B20" s="7" t="str">
        <f>"364520220408113822111158"</f>
        <v>364520220408113822111158</v>
      </c>
      <c r="C20" s="7" t="s">
        <v>10</v>
      </c>
      <c r="D20" s="7" t="str">
        <f>"董笠"</f>
        <v>董笠</v>
      </c>
      <c r="E20" s="7" t="str">
        <f t="shared" si="4"/>
        <v>男</v>
      </c>
      <c r="F20" s="7"/>
    </row>
    <row r="21" spans="1:6" s="1" customFormat="1" ht="30" customHeight="1">
      <c r="A21" s="7">
        <v>19</v>
      </c>
      <c r="B21" s="7" t="str">
        <f>"364520220411153108111196"</f>
        <v>364520220411153108111196</v>
      </c>
      <c r="C21" s="7" t="s">
        <v>10</v>
      </c>
      <c r="D21" s="7" t="str">
        <f>"刘秋秘"</f>
        <v>刘秋秘</v>
      </c>
      <c r="E21" s="7" t="str">
        <f t="shared" si="3"/>
        <v>女</v>
      </c>
      <c r="F21" s="7"/>
    </row>
    <row r="22" spans="1:6" s="1" customFormat="1" ht="30" customHeight="1">
      <c r="A22" s="7">
        <v>20</v>
      </c>
      <c r="B22" s="7" t="str">
        <f>"364520220411164743111199"</f>
        <v>364520220411164743111199</v>
      </c>
      <c r="C22" s="7" t="s">
        <v>10</v>
      </c>
      <c r="D22" s="7" t="str">
        <f>"刘亚妹"</f>
        <v>刘亚妹</v>
      </c>
      <c r="E22" s="7" t="str">
        <f t="shared" si="3"/>
        <v>女</v>
      </c>
      <c r="F22" s="7"/>
    </row>
    <row r="23" spans="1:6" s="1" customFormat="1" ht="30" customHeight="1">
      <c r="A23" s="7">
        <v>21</v>
      </c>
      <c r="B23" s="7" t="str">
        <f>"364520220411165146111200"</f>
        <v>364520220411165146111200</v>
      </c>
      <c r="C23" s="7" t="s">
        <v>10</v>
      </c>
      <c r="D23" s="7" t="str">
        <f>"岑运楠"</f>
        <v>岑运楠</v>
      </c>
      <c r="E23" s="7" t="str">
        <f t="shared" si="4"/>
        <v>男</v>
      </c>
      <c r="F23" s="7"/>
    </row>
    <row r="24" spans="1:6" s="1" customFormat="1" ht="30" customHeight="1">
      <c r="A24" s="7">
        <v>22</v>
      </c>
      <c r="B24" s="7" t="str">
        <f>"364520220411190722111206"</f>
        <v>364520220411190722111206</v>
      </c>
      <c r="C24" s="7" t="s">
        <v>10</v>
      </c>
      <c r="D24" s="7" t="str">
        <f>"李勇健"</f>
        <v>李勇健</v>
      </c>
      <c r="E24" s="7" t="str">
        <f t="shared" si="4"/>
        <v>男</v>
      </c>
      <c r="F24" s="7"/>
    </row>
    <row r="25" spans="1:6" s="1" customFormat="1" ht="30" customHeight="1">
      <c r="A25" s="7">
        <v>23</v>
      </c>
      <c r="B25" s="7" t="str">
        <f>"364520220411222253111213"</f>
        <v>364520220411222253111213</v>
      </c>
      <c r="C25" s="7" t="s">
        <v>10</v>
      </c>
      <c r="D25" s="7" t="str">
        <f>"杜杨柳"</f>
        <v>杜杨柳</v>
      </c>
      <c r="E25" s="7" t="str">
        <f aca="true" t="shared" si="5" ref="E25:E31">"女"</f>
        <v>女</v>
      </c>
      <c r="F25" s="7"/>
    </row>
    <row r="26" spans="1:6" s="1" customFormat="1" ht="30" customHeight="1">
      <c r="A26" s="7">
        <v>24</v>
      </c>
      <c r="B26" s="7" t="str">
        <f>"364520220408124940111159"</f>
        <v>364520220408124940111159</v>
      </c>
      <c r="C26" s="7" t="s">
        <v>11</v>
      </c>
      <c r="D26" s="7" t="str">
        <f>"韩阳"</f>
        <v>韩阳</v>
      </c>
      <c r="E26" s="7" t="str">
        <f t="shared" si="5"/>
        <v>女</v>
      </c>
      <c r="F26" s="7"/>
    </row>
    <row r="27" spans="1:6" s="1" customFormat="1" ht="30" customHeight="1">
      <c r="A27" s="7">
        <v>25</v>
      </c>
      <c r="B27" s="7" t="str">
        <f>"364520220411092533111193"</f>
        <v>364520220411092533111193</v>
      </c>
      <c r="C27" s="7" t="s">
        <v>11</v>
      </c>
      <c r="D27" s="7" t="str">
        <f>"陈晓虹"</f>
        <v>陈晓虹</v>
      </c>
      <c r="E27" s="7" t="str">
        <f>"男"</f>
        <v>男</v>
      </c>
      <c r="F27" s="7"/>
    </row>
    <row r="28" spans="1:6" s="1" customFormat="1" ht="30" customHeight="1">
      <c r="A28" s="7">
        <v>26</v>
      </c>
      <c r="B28" s="7" t="str">
        <f>"364520220407095619111114"</f>
        <v>364520220407095619111114</v>
      </c>
      <c r="C28" s="7" t="s">
        <v>12</v>
      </c>
      <c r="D28" s="7" t="str">
        <f>"王巧妹"</f>
        <v>王巧妹</v>
      </c>
      <c r="E28" s="7" t="str">
        <f t="shared" si="5"/>
        <v>女</v>
      </c>
      <c r="F28" s="7"/>
    </row>
    <row r="29" spans="1:6" s="1" customFormat="1" ht="30" customHeight="1">
      <c r="A29" s="7">
        <v>27</v>
      </c>
      <c r="B29" s="7" t="str">
        <f>"364520220407100937111118"</f>
        <v>364520220407100937111118</v>
      </c>
      <c r="C29" s="7" t="s">
        <v>13</v>
      </c>
      <c r="D29" s="7" t="str">
        <f>"林日甜"</f>
        <v>林日甜</v>
      </c>
      <c r="E29" s="7" t="str">
        <f t="shared" si="5"/>
        <v>女</v>
      </c>
      <c r="F29" s="7"/>
    </row>
    <row r="30" spans="1:6" s="1" customFormat="1" ht="30" customHeight="1">
      <c r="A30" s="7">
        <v>28</v>
      </c>
      <c r="B30" s="7" t="str">
        <f>"364520220407163858111130"</f>
        <v>364520220407163858111130</v>
      </c>
      <c r="C30" s="7" t="s">
        <v>13</v>
      </c>
      <c r="D30" s="7" t="str">
        <f>"李香侬"</f>
        <v>李香侬</v>
      </c>
      <c r="E30" s="7" t="str">
        <f t="shared" si="5"/>
        <v>女</v>
      </c>
      <c r="F30" s="7"/>
    </row>
    <row r="31" spans="1:6" s="1" customFormat="1" ht="30" customHeight="1">
      <c r="A31" s="7">
        <v>29</v>
      </c>
      <c r="B31" s="7" t="str">
        <f>"364520220407225635111149"</f>
        <v>364520220407225635111149</v>
      </c>
      <c r="C31" s="7" t="s">
        <v>13</v>
      </c>
      <c r="D31" s="7" t="str">
        <f>"王玲"</f>
        <v>王玲</v>
      </c>
      <c r="E31" s="7" t="str">
        <f t="shared" si="5"/>
        <v>女</v>
      </c>
      <c r="F31" s="7"/>
    </row>
    <row r="32" spans="1:6" s="1" customFormat="1" ht="30" customHeight="1">
      <c r="A32" s="7">
        <v>30</v>
      </c>
      <c r="B32" s="7" t="str">
        <f>"364520220410081019111183"</f>
        <v>364520220410081019111183</v>
      </c>
      <c r="C32" s="7" t="s">
        <v>13</v>
      </c>
      <c r="D32" s="7" t="str">
        <f>"王翔克"</f>
        <v>王翔克</v>
      </c>
      <c r="E32" s="7" t="str">
        <f>"男"</f>
        <v>男</v>
      </c>
      <c r="F32" s="7"/>
    </row>
    <row r="33" spans="1:6" s="1" customFormat="1" ht="30" customHeight="1">
      <c r="A33" s="7">
        <v>31</v>
      </c>
      <c r="B33" s="7" t="str">
        <f>"364520220410105652111186"</f>
        <v>364520220410105652111186</v>
      </c>
      <c r="C33" s="7" t="s">
        <v>13</v>
      </c>
      <c r="D33" s="7" t="str">
        <f>"李姗姗"</f>
        <v>李姗姗</v>
      </c>
      <c r="E33" s="7" t="str">
        <f aca="true" t="shared" si="6" ref="E33:E39">"女"</f>
        <v>女</v>
      </c>
      <c r="F33" s="7"/>
    </row>
    <row r="34" spans="1:6" s="1" customFormat="1" ht="30" customHeight="1">
      <c r="A34" s="7">
        <v>32</v>
      </c>
      <c r="B34" s="7" t="str">
        <f>"364520220411191511111207"</f>
        <v>364520220411191511111207</v>
      </c>
      <c r="C34" s="7" t="s">
        <v>13</v>
      </c>
      <c r="D34" s="7" t="str">
        <f>"潘鹏"</f>
        <v>潘鹏</v>
      </c>
      <c r="E34" s="7" t="str">
        <f>"男"</f>
        <v>男</v>
      </c>
      <c r="F34" s="7"/>
    </row>
    <row r="35" spans="1:6" s="1" customFormat="1" ht="30" customHeight="1">
      <c r="A35" s="7">
        <v>33</v>
      </c>
      <c r="B35" s="7" t="str">
        <f>"364520220412133036111221"</f>
        <v>364520220412133036111221</v>
      </c>
      <c r="C35" s="7" t="s">
        <v>13</v>
      </c>
      <c r="D35" s="7" t="str">
        <f>"孙丽萍"</f>
        <v>孙丽萍</v>
      </c>
      <c r="E35" s="7" t="str">
        <f t="shared" si="6"/>
        <v>女</v>
      </c>
      <c r="F35" s="7"/>
    </row>
    <row r="36" spans="1:6" s="1" customFormat="1" ht="30" customHeight="1">
      <c r="A36" s="7">
        <v>34</v>
      </c>
      <c r="B36" s="7" t="str">
        <f>"364520220413111623111224"</f>
        <v>364520220413111623111224</v>
      </c>
      <c r="C36" s="7" t="s">
        <v>13</v>
      </c>
      <c r="D36" s="7" t="str">
        <f>"黎晓风"</f>
        <v>黎晓风</v>
      </c>
      <c r="E36" s="7" t="str">
        <f t="shared" si="6"/>
        <v>女</v>
      </c>
      <c r="F36" s="7"/>
    </row>
    <row r="37" spans="1:6" s="1" customFormat="1" ht="30" customHeight="1">
      <c r="A37" s="7">
        <v>35</v>
      </c>
      <c r="B37" s="7" t="str">
        <f>"364520220414151500111236"</f>
        <v>364520220414151500111236</v>
      </c>
      <c r="C37" s="7" t="s">
        <v>13</v>
      </c>
      <c r="D37" s="7" t="str">
        <f>"朱莉鹃"</f>
        <v>朱莉鹃</v>
      </c>
      <c r="E37" s="7" t="str">
        <f t="shared" si="6"/>
        <v>女</v>
      </c>
      <c r="F37" s="7"/>
    </row>
    <row r="38" spans="1:6" s="1" customFormat="1" ht="30" customHeight="1">
      <c r="A38" s="7">
        <v>36</v>
      </c>
      <c r="B38" s="7" t="str">
        <f>"364520220411085256111192"</f>
        <v>364520220411085256111192</v>
      </c>
      <c r="C38" s="7" t="s">
        <v>14</v>
      </c>
      <c r="D38" s="7" t="str">
        <f>"林赞姣"</f>
        <v>林赞姣</v>
      </c>
      <c r="E38" s="7" t="str">
        <f t="shared" si="6"/>
        <v>女</v>
      </c>
      <c r="F38" s="7"/>
    </row>
    <row r="39" spans="1:6" s="1" customFormat="1" ht="30" customHeight="1">
      <c r="A39" s="7">
        <v>37</v>
      </c>
      <c r="B39" s="7" t="str">
        <f>"364520220415161925111247"</f>
        <v>364520220415161925111247</v>
      </c>
      <c r="C39" s="7" t="s">
        <v>14</v>
      </c>
      <c r="D39" s="7" t="str">
        <f>"邢秀娜"</f>
        <v>邢秀娜</v>
      </c>
      <c r="E39" s="7" t="str">
        <f t="shared" si="6"/>
        <v>女</v>
      </c>
      <c r="F39" s="7"/>
    </row>
    <row r="40" spans="1:6" s="1" customFormat="1" ht="30" customHeight="1">
      <c r="A40" s="7">
        <v>38</v>
      </c>
      <c r="B40" s="7" t="str">
        <f>"364520220407090541111110"</f>
        <v>364520220407090541111110</v>
      </c>
      <c r="C40" s="7" t="s">
        <v>15</v>
      </c>
      <c r="D40" s="7" t="str">
        <f>"郑冰冰"</f>
        <v>郑冰冰</v>
      </c>
      <c r="E40" s="7" t="str">
        <f aca="true" t="shared" si="7" ref="E40:E44">"男"</f>
        <v>男</v>
      </c>
      <c r="F40" s="7"/>
    </row>
    <row r="41" spans="1:6" s="1" customFormat="1" ht="30" customHeight="1">
      <c r="A41" s="7">
        <v>39</v>
      </c>
      <c r="B41" s="7" t="str">
        <f>"364520220407103803111120"</f>
        <v>364520220407103803111120</v>
      </c>
      <c r="C41" s="7" t="s">
        <v>15</v>
      </c>
      <c r="D41" s="7" t="str">
        <f>"董雷"</f>
        <v>董雷</v>
      </c>
      <c r="E41" s="7" t="str">
        <f t="shared" si="7"/>
        <v>男</v>
      </c>
      <c r="F41" s="7"/>
    </row>
    <row r="42" spans="1:6" s="1" customFormat="1" ht="30" customHeight="1">
      <c r="A42" s="7">
        <v>40</v>
      </c>
      <c r="B42" s="7" t="str">
        <f>"364520220407152147111126"</f>
        <v>364520220407152147111126</v>
      </c>
      <c r="C42" s="7" t="s">
        <v>15</v>
      </c>
      <c r="D42" s="7" t="str">
        <f>"林月"</f>
        <v>林月</v>
      </c>
      <c r="E42" s="7" t="str">
        <f aca="true" t="shared" si="8" ref="E42:E46">"女"</f>
        <v>女</v>
      </c>
      <c r="F42" s="7"/>
    </row>
    <row r="43" spans="1:6" s="1" customFormat="1" ht="30" customHeight="1">
      <c r="A43" s="7">
        <v>41</v>
      </c>
      <c r="B43" s="7" t="str">
        <f>"364520220407161133111129"</f>
        <v>364520220407161133111129</v>
      </c>
      <c r="C43" s="7" t="s">
        <v>15</v>
      </c>
      <c r="D43" s="7" t="str">
        <f>"龙登雄"</f>
        <v>龙登雄</v>
      </c>
      <c r="E43" s="7" t="str">
        <f t="shared" si="7"/>
        <v>男</v>
      </c>
      <c r="F43" s="7"/>
    </row>
    <row r="44" spans="1:6" s="1" customFormat="1" ht="30" customHeight="1">
      <c r="A44" s="7">
        <v>42</v>
      </c>
      <c r="B44" s="7" t="str">
        <f>"364520220407180726111134"</f>
        <v>364520220407180726111134</v>
      </c>
      <c r="C44" s="7" t="s">
        <v>15</v>
      </c>
      <c r="D44" s="7" t="str">
        <f>"曹志远"</f>
        <v>曹志远</v>
      </c>
      <c r="E44" s="7" t="str">
        <f t="shared" si="7"/>
        <v>男</v>
      </c>
      <c r="F44" s="7"/>
    </row>
    <row r="45" spans="1:6" s="1" customFormat="1" ht="30" customHeight="1">
      <c r="A45" s="7">
        <v>43</v>
      </c>
      <c r="B45" s="7" t="str">
        <f>"364520220407202916111142"</f>
        <v>364520220407202916111142</v>
      </c>
      <c r="C45" s="7" t="s">
        <v>15</v>
      </c>
      <c r="D45" s="7" t="str">
        <f>"田倩倩"</f>
        <v>田倩倩</v>
      </c>
      <c r="E45" s="7" t="str">
        <f t="shared" si="8"/>
        <v>女</v>
      </c>
      <c r="F45" s="7"/>
    </row>
    <row r="46" spans="1:6" s="1" customFormat="1" ht="30" customHeight="1">
      <c r="A46" s="7">
        <v>44</v>
      </c>
      <c r="B46" s="7" t="str">
        <f>"364520220408112221111156"</f>
        <v>364520220408112221111156</v>
      </c>
      <c r="C46" s="7" t="s">
        <v>15</v>
      </c>
      <c r="D46" s="7" t="str">
        <f>"郑亚娜"</f>
        <v>郑亚娜</v>
      </c>
      <c r="E46" s="7" t="str">
        <f t="shared" si="8"/>
        <v>女</v>
      </c>
      <c r="F46" s="7"/>
    </row>
    <row r="47" spans="1:6" s="1" customFormat="1" ht="30" customHeight="1">
      <c r="A47" s="7">
        <v>45</v>
      </c>
      <c r="B47" s="7" t="str">
        <f>"364520220408165719111164"</f>
        <v>364520220408165719111164</v>
      </c>
      <c r="C47" s="7" t="s">
        <v>15</v>
      </c>
      <c r="D47" s="7" t="str">
        <f>"刘荣锋"</f>
        <v>刘荣锋</v>
      </c>
      <c r="E47" s="7" t="str">
        <f aca="true" t="shared" si="9" ref="E47:E51">"男"</f>
        <v>男</v>
      </c>
      <c r="F47" s="7"/>
    </row>
    <row r="48" spans="1:6" s="1" customFormat="1" ht="30" customHeight="1">
      <c r="A48" s="7">
        <v>46</v>
      </c>
      <c r="B48" s="7" t="str">
        <f>"364520220410105225111185"</f>
        <v>364520220410105225111185</v>
      </c>
      <c r="C48" s="7" t="s">
        <v>15</v>
      </c>
      <c r="D48" s="7" t="str">
        <f>"雷辉"</f>
        <v>雷辉</v>
      </c>
      <c r="E48" s="7" t="str">
        <f t="shared" si="9"/>
        <v>男</v>
      </c>
      <c r="F48" s="7"/>
    </row>
    <row r="49" spans="1:6" s="1" customFormat="1" ht="30" customHeight="1">
      <c r="A49" s="7">
        <v>47</v>
      </c>
      <c r="B49" s="7" t="str">
        <f>"364520220410151000111188"</f>
        <v>364520220410151000111188</v>
      </c>
      <c r="C49" s="7" t="s">
        <v>15</v>
      </c>
      <c r="D49" s="7" t="str">
        <f>"钟佳颖"</f>
        <v>钟佳颖</v>
      </c>
      <c r="E49" s="7" t="str">
        <f aca="true" t="shared" si="10" ref="E49:E52">"女"</f>
        <v>女</v>
      </c>
      <c r="F49" s="7"/>
    </row>
    <row r="50" spans="1:6" s="1" customFormat="1" ht="30" customHeight="1">
      <c r="A50" s="7">
        <v>48</v>
      </c>
      <c r="B50" s="7" t="str">
        <f>"364520220411175439111202"</f>
        <v>364520220411175439111202</v>
      </c>
      <c r="C50" s="7" t="s">
        <v>15</v>
      </c>
      <c r="D50" s="7" t="str">
        <f>"周春阳"</f>
        <v>周春阳</v>
      </c>
      <c r="E50" s="7" t="str">
        <f t="shared" si="10"/>
        <v>女</v>
      </c>
      <c r="F50" s="7"/>
    </row>
    <row r="51" spans="1:6" s="1" customFormat="1" ht="30" customHeight="1">
      <c r="A51" s="7">
        <v>49</v>
      </c>
      <c r="B51" s="7" t="str">
        <f>"364520220413114111111225"</f>
        <v>364520220413114111111225</v>
      </c>
      <c r="C51" s="7" t="s">
        <v>15</v>
      </c>
      <c r="D51" s="7" t="str">
        <f>"王宜耀"</f>
        <v>王宜耀</v>
      </c>
      <c r="E51" s="7" t="str">
        <f t="shared" si="9"/>
        <v>男</v>
      </c>
      <c r="F51" s="7"/>
    </row>
    <row r="52" spans="1:6" s="1" customFormat="1" ht="30" customHeight="1">
      <c r="A52" s="7">
        <v>50</v>
      </c>
      <c r="B52" s="7" t="str">
        <f>"364520220413224145111232"</f>
        <v>364520220413224145111232</v>
      </c>
      <c r="C52" s="7" t="s">
        <v>15</v>
      </c>
      <c r="D52" s="7" t="str">
        <f>"朱秋艳"</f>
        <v>朱秋艳</v>
      </c>
      <c r="E52" s="7" t="str">
        <f t="shared" si="10"/>
        <v>女</v>
      </c>
      <c r="F52" s="7"/>
    </row>
  </sheetData>
  <sheetProtection/>
  <mergeCells count="1">
    <mergeCell ref="A1:F1"/>
  </mergeCells>
  <printOptions/>
  <pageMargins left="0.75" right="0.75" top="1" bottom="1" header="0.5" footer="0.5"/>
  <pageSetup fitToHeight="0" fitToWidth="1" orientation="portrait" paperSize="9"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2022-04-19T06:09:07Z</dcterms:created>
  <dcterms:modified xsi:type="dcterms:W3CDTF">2022-05-09T08:45:45Z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48C28560112A4DFDB091419AE4290823</vt:lpwstr>
  </property>
  <property fmtid="{D5CDD505-2E9C-101B-9397-08002B2CF9AE}" pid="4" name="KSOProductBuildV">
    <vt:lpwstr>2052-11.8.2.8411</vt:lpwstr>
  </property>
</Properties>
</file>