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535" activeTab="0"/>
  </bookViews>
  <sheets>
    <sheet name="3726_624e8257e2f1c" sheetId="1" r:id="rId1"/>
  </sheets>
  <definedNames/>
  <calcPr fullCalcOnLoad="1"/>
</workbook>
</file>

<file path=xl/sharedStrings.xml><?xml version="1.0" encoding="utf-8"?>
<sst xmlns="http://schemas.openxmlformats.org/spreadsheetml/2006/main" count="44" uniqueCount="12">
  <si>
    <t>海口市第四人民医院                                        2022年上半年第二批招聘编外专业技术人员会计岗位合格人员名单</t>
  </si>
  <si>
    <t>序号</t>
  </si>
  <si>
    <t>报考岗位</t>
  </si>
  <si>
    <t>姓名</t>
  </si>
  <si>
    <t>性别</t>
  </si>
  <si>
    <t>年龄</t>
  </si>
  <si>
    <t>学历</t>
  </si>
  <si>
    <t>所学专业</t>
  </si>
  <si>
    <t>职称</t>
  </si>
  <si>
    <t>0102_会计</t>
  </si>
  <si>
    <t>会计学</t>
  </si>
  <si>
    <t>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</si>
</sst>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4">
      <selection activeCell="A1" sqref="A1:H1"/>
    </sheetView>
  </sheetViews>
  <sheetFormatPr defaultColWidth="9.00390625" defaultRowHeight="15"/>
  <cols>
    <col min="2" max="2" width="12.421875" style="0" customWidth="1"/>
    <col min="3" max="3" width="12.140625" style="0" customWidth="1"/>
    <col min="4" max="4" width="6.57421875" style="0" customWidth="1"/>
    <col min="5" max="5" width="7.00390625" style="2" customWidth="1"/>
    <col min="6" max="6" width="8.00390625" style="0" customWidth="1"/>
    <col min="7" max="7" width="22.28125" style="3" customWidth="1"/>
    <col min="8" max="8" width="14.140625" style="3" customWidth="1"/>
  </cols>
  <sheetData>
    <row r="1" spans="1:8" ht="57.75" customHeight="1">
      <c r="A1" s="4" t="s">
        <v>0</v>
      </c>
      <c r="B1" s="4"/>
      <c r="C1" s="4"/>
      <c r="D1" s="4"/>
      <c r="E1" s="5"/>
      <c r="F1" s="4"/>
      <c r="G1" s="4"/>
      <c r="H1" s="4"/>
    </row>
    <row r="2" spans="1:8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spans="1:8" s="1" customFormat="1" ht="34.5" customHeight="1">
      <c r="A3" s="9">
        <v>1</v>
      </c>
      <c r="B3" s="9" t="s">
        <v>9</v>
      </c>
      <c r="C3" s="9" t="str">
        <f>"姜百妍"</f>
        <v>姜百妍</v>
      </c>
      <c r="D3" s="9" t="str">
        <f>"女"</f>
        <v>女</v>
      </c>
      <c r="E3" s="10">
        <v>33</v>
      </c>
      <c r="F3" s="9" t="str">
        <f>"本科"</f>
        <v>本科</v>
      </c>
      <c r="G3" s="11" t="str">
        <f>"财务管理"</f>
        <v>财务管理</v>
      </c>
      <c r="H3" s="11" t="str">
        <f>"中级会计师"</f>
        <v>中级会计师</v>
      </c>
    </row>
    <row r="4" spans="1:8" s="1" customFormat="1" ht="34.5" customHeight="1">
      <c r="A4" s="9">
        <v>2</v>
      </c>
      <c r="B4" s="9" t="s">
        <v>9</v>
      </c>
      <c r="C4" s="9" t="str">
        <f>"薛茂锟"</f>
        <v>薛茂锟</v>
      </c>
      <c r="D4" s="9" t="str">
        <f>"男"</f>
        <v>男</v>
      </c>
      <c r="E4" s="10">
        <v>28</v>
      </c>
      <c r="F4" s="9" t="str">
        <f>"本科"</f>
        <v>本科</v>
      </c>
      <c r="G4" s="11" t="str">
        <f>"会计学"</f>
        <v>会计学</v>
      </c>
      <c r="H4" s="11" t="str">
        <f>"中级会计师"</f>
        <v>中级会计师</v>
      </c>
    </row>
    <row r="5" spans="1:8" s="1" customFormat="1" ht="34.5" customHeight="1">
      <c r="A5" s="9">
        <v>3</v>
      </c>
      <c r="B5" s="9" t="s">
        <v>9</v>
      </c>
      <c r="C5" s="9" t="str">
        <f>"羊秋雁"</f>
        <v>羊秋雁</v>
      </c>
      <c r="D5" s="9" t="str">
        <f>"女"</f>
        <v>女</v>
      </c>
      <c r="E5" s="10">
        <v>27</v>
      </c>
      <c r="F5" s="9" t="str">
        <f>"本科"</f>
        <v>本科</v>
      </c>
      <c r="G5" s="11" t="str">
        <f>"会计学"</f>
        <v>会计学</v>
      </c>
      <c r="H5" s="11" t="str">
        <f>"中级会计师"</f>
        <v>中级会计师</v>
      </c>
    </row>
    <row r="6" spans="1:8" s="1" customFormat="1" ht="34.5" customHeight="1">
      <c r="A6" s="9">
        <v>4</v>
      </c>
      <c r="B6" s="9" t="s">
        <v>9</v>
      </c>
      <c r="C6" s="9" t="str">
        <f>"李姗"</f>
        <v>李姗</v>
      </c>
      <c r="D6" s="9" t="str">
        <f>"女"</f>
        <v>女</v>
      </c>
      <c r="E6" s="10">
        <v>28</v>
      </c>
      <c r="F6" s="9" t="str">
        <f>"本科"</f>
        <v>本科</v>
      </c>
      <c r="G6" s="11" t="str">
        <f>"财务管理"</f>
        <v>财务管理</v>
      </c>
      <c r="H6" s="11" t="str">
        <f>"中级会计师"</f>
        <v>中级会计师</v>
      </c>
    </row>
    <row r="7" spans="1:8" s="1" customFormat="1" ht="34.5" customHeight="1">
      <c r="A7" s="9">
        <v>5</v>
      </c>
      <c r="B7" s="9" t="s">
        <v>9</v>
      </c>
      <c r="C7" s="9" t="str">
        <f>"陈慧玫"</f>
        <v>陈慧玫</v>
      </c>
      <c r="D7" s="9" t="str">
        <f>"女"</f>
        <v>女</v>
      </c>
      <c r="E7" s="10">
        <v>33</v>
      </c>
      <c r="F7" s="9" t="str">
        <f aca="true" t="shared" si="0" ref="F3:F18">"本科"</f>
        <v>本科</v>
      </c>
      <c r="G7" s="11" t="str">
        <f>"会计学"</f>
        <v>会计学</v>
      </c>
      <c r="H7" s="11" t="str">
        <f aca="true" t="shared" si="1" ref="H6:H15">"中级会计师"</f>
        <v>中级会计师</v>
      </c>
    </row>
    <row r="8" spans="1:8" s="1" customFormat="1" ht="34.5" customHeight="1">
      <c r="A8" s="9">
        <v>6</v>
      </c>
      <c r="B8" s="9" t="s">
        <v>9</v>
      </c>
      <c r="C8" s="9" t="str">
        <f>"邱相儒"</f>
        <v>邱相儒</v>
      </c>
      <c r="D8" s="9" t="str">
        <f>"男"</f>
        <v>男</v>
      </c>
      <c r="E8" s="10">
        <v>30</v>
      </c>
      <c r="F8" s="9" t="str">
        <f t="shared" si="0"/>
        <v>本科</v>
      </c>
      <c r="G8" s="11" t="s">
        <v>10</v>
      </c>
      <c r="H8" s="11" t="str">
        <f t="shared" si="1"/>
        <v>中级会计师</v>
      </c>
    </row>
    <row r="9" spans="1:8" s="1" customFormat="1" ht="34.5" customHeight="1">
      <c r="A9" s="9">
        <v>7</v>
      </c>
      <c r="B9" s="9" t="s">
        <v>9</v>
      </c>
      <c r="C9" s="9" t="str">
        <f>"吉才晶"</f>
        <v>吉才晶</v>
      </c>
      <c r="D9" s="9" t="str">
        <f aca="true" t="shared" si="2" ref="D9:D16">"女"</f>
        <v>女</v>
      </c>
      <c r="E9" s="10">
        <v>29</v>
      </c>
      <c r="F9" s="9" t="str">
        <f t="shared" si="0"/>
        <v>本科</v>
      </c>
      <c r="G9" s="11" t="str">
        <f aca="true" t="shared" si="3" ref="G9:G13">"财务管理"</f>
        <v>财务管理</v>
      </c>
      <c r="H9" s="11" t="str">
        <f t="shared" si="1"/>
        <v>中级会计师</v>
      </c>
    </row>
    <row r="10" spans="1:8" s="1" customFormat="1" ht="34.5" customHeight="1">
      <c r="A10" s="9">
        <v>8</v>
      </c>
      <c r="B10" s="9" t="s">
        <v>9</v>
      </c>
      <c r="C10" s="9" t="str">
        <f>"梁其娇"</f>
        <v>梁其娇</v>
      </c>
      <c r="D10" s="9" t="str">
        <f t="shared" si="2"/>
        <v>女</v>
      </c>
      <c r="E10" s="10">
        <v>27</v>
      </c>
      <c r="F10" s="9" t="str">
        <f t="shared" si="0"/>
        <v>本科</v>
      </c>
      <c r="G10" s="11" t="str">
        <f>"财务管理（会计方向）"</f>
        <v>财务管理（会计方向）</v>
      </c>
      <c r="H10" s="11" t="str">
        <f t="shared" si="1"/>
        <v>中级会计师</v>
      </c>
    </row>
    <row r="11" spans="1:8" s="1" customFormat="1" ht="34.5" customHeight="1">
      <c r="A11" s="9">
        <v>9</v>
      </c>
      <c r="B11" s="9" t="s">
        <v>9</v>
      </c>
      <c r="C11" s="9" t="str">
        <f>"李娆靖"</f>
        <v>李娆靖</v>
      </c>
      <c r="D11" s="9" t="str">
        <f t="shared" si="2"/>
        <v>女</v>
      </c>
      <c r="E11" s="10">
        <v>30</v>
      </c>
      <c r="F11" s="9" t="str">
        <f t="shared" si="0"/>
        <v>本科</v>
      </c>
      <c r="G11" s="11" t="str">
        <f>"财务管理专业"</f>
        <v>财务管理专业</v>
      </c>
      <c r="H11" s="11" t="str">
        <f t="shared" si="1"/>
        <v>中级会计师</v>
      </c>
    </row>
    <row r="12" spans="1:8" s="1" customFormat="1" ht="34.5" customHeight="1">
      <c r="A12" s="9">
        <v>10</v>
      </c>
      <c r="B12" s="9" t="s">
        <v>9</v>
      </c>
      <c r="C12" s="9" t="str">
        <f>"符玉秋"</f>
        <v>符玉秋</v>
      </c>
      <c r="D12" s="9" t="str">
        <f t="shared" si="2"/>
        <v>女</v>
      </c>
      <c r="E12" s="10">
        <v>31</v>
      </c>
      <c r="F12" s="9" t="str">
        <f t="shared" si="0"/>
        <v>本科</v>
      </c>
      <c r="G12" s="11" t="str">
        <f t="shared" si="3"/>
        <v>财务管理</v>
      </c>
      <c r="H12" s="11" t="str">
        <f t="shared" si="1"/>
        <v>中级会计师</v>
      </c>
    </row>
    <row r="13" spans="1:8" s="1" customFormat="1" ht="34.5" customHeight="1">
      <c r="A13" s="9">
        <v>11</v>
      </c>
      <c r="B13" s="9" t="s">
        <v>9</v>
      </c>
      <c r="C13" s="9" t="str">
        <f>"叶思杏"</f>
        <v>叶思杏</v>
      </c>
      <c r="D13" s="9" t="str">
        <f t="shared" si="2"/>
        <v>女</v>
      </c>
      <c r="E13" s="10">
        <v>27</v>
      </c>
      <c r="F13" s="9" t="str">
        <f t="shared" si="0"/>
        <v>本科</v>
      </c>
      <c r="G13" s="11" t="str">
        <f t="shared" si="3"/>
        <v>财务管理</v>
      </c>
      <c r="H13" s="11" t="str">
        <f t="shared" si="1"/>
        <v>中级会计师</v>
      </c>
    </row>
    <row r="14" spans="1:8" s="1" customFormat="1" ht="34.5" customHeight="1">
      <c r="A14" s="9">
        <v>12</v>
      </c>
      <c r="B14" s="9" t="s">
        <v>9</v>
      </c>
      <c r="C14" s="9" t="str">
        <f>"吴蕴"</f>
        <v>吴蕴</v>
      </c>
      <c r="D14" s="9" t="str">
        <f t="shared" si="2"/>
        <v>女</v>
      </c>
      <c r="E14" s="10">
        <v>27</v>
      </c>
      <c r="F14" s="9" t="str">
        <f t="shared" si="0"/>
        <v>本科</v>
      </c>
      <c r="G14" s="11" t="str">
        <f>"会计学"</f>
        <v>会计学</v>
      </c>
      <c r="H14" s="11" t="str">
        <f t="shared" si="1"/>
        <v>中级会计师</v>
      </c>
    </row>
    <row r="15" spans="1:8" s="1" customFormat="1" ht="34.5" customHeight="1">
      <c r="A15" s="9">
        <v>13</v>
      </c>
      <c r="B15" s="9" t="s">
        <v>9</v>
      </c>
      <c r="C15" s="9" t="str">
        <f>"植绘宇"</f>
        <v>植绘宇</v>
      </c>
      <c r="D15" s="9" t="str">
        <f t="shared" si="2"/>
        <v>女</v>
      </c>
      <c r="E15" s="10">
        <v>30</v>
      </c>
      <c r="F15" s="9" t="str">
        <f t="shared" si="0"/>
        <v>本科</v>
      </c>
      <c r="G15" s="11" t="str">
        <f>"财务管理"</f>
        <v>财务管理</v>
      </c>
      <c r="H15" s="11" t="str">
        <f t="shared" si="1"/>
        <v>中级会计师</v>
      </c>
    </row>
    <row r="16" spans="1:8" s="1" customFormat="1" ht="34.5" customHeight="1">
      <c r="A16" s="9">
        <v>14</v>
      </c>
      <c r="B16" s="9" t="s">
        <v>9</v>
      </c>
      <c r="C16" s="9" t="str">
        <f>"龙晓慧"</f>
        <v>龙晓慧</v>
      </c>
      <c r="D16" s="9" t="str">
        <f t="shared" si="2"/>
        <v>女</v>
      </c>
      <c r="E16" s="10">
        <v>34</v>
      </c>
      <c r="F16" s="9" t="str">
        <f t="shared" si="0"/>
        <v>本科</v>
      </c>
      <c r="G16" s="11" t="str">
        <f>"财务管理"</f>
        <v>财务管理</v>
      </c>
      <c r="H16" s="11" t="str">
        <f aca="true" t="shared" si="4" ref="H16:H25">"中级会计师"</f>
        <v>中级会计师</v>
      </c>
    </row>
    <row r="17" spans="1:8" s="1" customFormat="1" ht="34.5" customHeight="1">
      <c r="A17" s="9">
        <v>15</v>
      </c>
      <c r="B17" s="9" t="s">
        <v>9</v>
      </c>
      <c r="C17" s="9" t="str">
        <f>"郝广宇"</f>
        <v>郝广宇</v>
      </c>
      <c r="D17" s="9" t="str">
        <f>"男"</f>
        <v>男</v>
      </c>
      <c r="E17" s="10">
        <v>33</v>
      </c>
      <c r="F17" s="9" t="str">
        <f t="shared" si="0"/>
        <v>本科</v>
      </c>
      <c r="G17" s="11" t="str">
        <f aca="true" t="shared" si="5" ref="G17:G25">"会计学"</f>
        <v>会计学</v>
      </c>
      <c r="H17" s="11" t="str">
        <f t="shared" si="4"/>
        <v>中级会计师</v>
      </c>
    </row>
    <row r="18" spans="1:8" s="1" customFormat="1" ht="34.5" customHeight="1">
      <c r="A18" s="9">
        <v>16</v>
      </c>
      <c r="B18" s="9" t="s">
        <v>9</v>
      </c>
      <c r="C18" s="9" t="str">
        <f>"王秀霞"</f>
        <v>王秀霞</v>
      </c>
      <c r="D18" s="9" t="str">
        <f aca="true" t="shared" si="6" ref="D18:D27">"女"</f>
        <v>女</v>
      </c>
      <c r="E18" s="10">
        <v>27</v>
      </c>
      <c r="F18" s="9" t="str">
        <f t="shared" si="0"/>
        <v>本科</v>
      </c>
      <c r="G18" s="11" t="s">
        <v>11</v>
      </c>
      <c r="H18" s="11" t="str">
        <f t="shared" si="4"/>
        <v>中级会计师</v>
      </c>
    </row>
    <row r="19" spans="1:8" s="1" customFormat="1" ht="34.5" customHeight="1">
      <c r="A19" s="9">
        <v>17</v>
      </c>
      <c r="B19" s="9" t="s">
        <v>9</v>
      </c>
      <c r="C19" s="9" t="str">
        <f>"倪日华"</f>
        <v>倪日华</v>
      </c>
      <c r="D19" s="9" t="str">
        <f t="shared" si="6"/>
        <v>女</v>
      </c>
      <c r="E19" s="10">
        <v>30</v>
      </c>
      <c r="F19" s="9" t="str">
        <f>"研究生"</f>
        <v>研究生</v>
      </c>
      <c r="G19" s="11" t="str">
        <f>"商科-专业会计"</f>
        <v>商科-专业会计</v>
      </c>
      <c r="H19" s="11" t="str">
        <f t="shared" si="4"/>
        <v>中级会计师</v>
      </c>
    </row>
    <row r="20" spans="1:8" s="1" customFormat="1" ht="34.5" customHeight="1">
      <c r="A20" s="9">
        <v>18</v>
      </c>
      <c r="B20" s="9" t="s">
        <v>9</v>
      </c>
      <c r="C20" s="9" t="str">
        <f>"吴崇禄"</f>
        <v>吴崇禄</v>
      </c>
      <c r="D20" s="9" t="str">
        <f>"男"</f>
        <v>男</v>
      </c>
      <c r="E20" s="10">
        <v>33</v>
      </c>
      <c r="F20" s="9" t="str">
        <f aca="true" t="shared" si="7" ref="F20:F35">"本科"</f>
        <v>本科</v>
      </c>
      <c r="G20" s="11" t="str">
        <f t="shared" si="5"/>
        <v>会计学</v>
      </c>
      <c r="H20" s="11" t="str">
        <f t="shared" si="4"/>
        <v>中级会计师</v>
      </c>
    </row>
    <row r="21" spans="1:8" s="1" customFormat="1" ht="34.5" customHeight="1">
      <c r="A21" s="9">
        <v>19</v>
      </c>
      <c r="B21" s="9" t="s">
        <v>9</v>
      </c>
      <c r="C21" s="9" t="str">
        <f>"韩晓明"</f>
        <v>韩晓明</v>
      </c>
      <c r="D21" s="9" t="str">
        <f t="shared" si="6"/>
        <v>女</v>
      </c>
      <c r="E21" s="10">
        <v>28</v>
      </c>
      <c r="F21" s="9" t="str">
        <f t="shared" si="7"/>
        <v>本科</v>
      </c>
      <c r="G21" s="11" t="str">
        <f t="shared" si="5"/>
        <v>会计学</v>
      </c>
      <c r="H21" s="11" t="str">
        <f t="shared" si="4"/>
        <v>中级会计师</v>
      </c>
    </row>
    <row r="22" spans="1:8" s="1" customFormat="1" ht="34.5" customHeight="1">
      <c r="A22" s="9">
        <v>20</v>
      </c>
      <c r="B22" s="9" t="s">
        <v>9</v>
      </c>
      <c r="C22" s="9" t="str">
        <f>"林书芳"</f>
        <v>林书芳</v>
      </c>
      <c r="D22" s="9" t="str">
        <f t="shared" si="6"/>
        <v>女</v>
      </c>
      <c r="E22" s="10">
        <v>29</v>
      </c>
      <c r="F22" s="9" t="str">
        <f t="shared" si="7"/>
        <v>本科</v>
      </c>
      <c r="G22" s="11" t="str">
        <f t="shared" si="5"/>
        <v>会计学</v>
      </c>
      <c r="H22" s="11" t="str">
        <f t="shared" si="4"/>
        <v>中级会计师</v>
      </c>
    </row>
    <row r="23" spans="1:8" s="1" customFormat="1" ht="34.5" customHeight="1">
      <c r="A23" s="9">
        <v>21</v>
      </c>
      <c r="B23" s="9" t="s">
        <v>9</v>
      </c>
      <c r="C23" s="9" t="str">
        <f>"王妹如"</f>
        <v>王妹如</v>
      </c>
      <c r="D23" s="9" t="str">
        <f t="shared" si="6"/>
        <v>女</v>
      </c>
      <c r="E23" s="10">
        <v>32</v>
      </c>
      <c r="F23" s="9" t="str">
        <f t="shared" si="7"/>
        <v>本科</v>
      </c>
      <c r="G23" s="11" t="str">
        <f t="shared" si="5"/>
        <v>会计学</v>
      </c>
      <c r="H23" s="11" t="str">
        <f t="shared" si="4"/>
        <v>中级会计师</v>
      </c>
    </row>
    <row r="24" spans="1:8" s="1" customFormat="1" ht="34.5" customHeight="1">
      <c r="A24" s="9">
        <v>22</v>
      </c>
      <c r="B24" s="9" t="s">
        <v>9</v>
      </c>
      <c r="C24" s="9" t="str">
        <f>"王雲"</f>
        <v>王雲</v>
      </c>
      <c r="D24" s="9" t="str">
        <f t="shared" si="6"/>
        <v>女</v>
      </c>
      <c r="E24" s="10">
        <v>30</v>
      </c>
      <c r="F24" s="9" t="str">
        <f t="shared" si="7"/>
        <v>本科</v>
      </c>
      <c r="G24" s="11" t="str">
        <f t="shared" si="5"/>
        <v>会计学</v>
      </c>
      <c r="H24" s="11" t="str">
        <f t="shared" si="4"/>
        <v>中级会计师</v>
      </c>
    </row>
    <row r="25" spans="1:8" s="1" customFormat="1" ht="34.5" customHeight="1">
      <c r="A25" s="9">
        <v>23</v>
      </c>
      <c r="B25" s="9" t="s">
        <v>9</v>
      </c>
      <c r="C25" s="9" t="str">
        <f>"吴玉芳"</f>
        <v>吴玉芳</v>
      </c>
      <c r="D25" s="9" t="str">
        <f t="shared" si="6"/>
        <v>女</v>
      </c>
      <c r="E25" s="10">
        <v>31</v>
      </c>
      <c r="F25" s="9" t="str">
        <f t="shared" si="7"/>
        <v>本科</v>
      </c>
      <c r="G25" s="11" t="str">
        <f t="shared" si="5"/>
        <v>会计学</v>
      </c>
      <c r="H25" s="11" t="str">
        <f t="shared" si="4"/>
        <v>中级会计师</v>
      </c>
    </row>
    <row r="26" spans="1:8" s="1" customFormat="1" ht="34.5" customHeight="1">
      <c r="A26" s="9">
        <v>24</v>
      </c>
      <c r="B26" s="9" t="s">
        <v>9</v>
      </c>
      <c r="C26" s="9" t="str">
        <f>"覃花"</f>
        <v>覃花</v>
      </c>
      <c r="D26" s="9" t="str">
        <f t="shared" si="6"/>
        <v>女</v>
      </c>
      <c r="E26" s="10">
        <v>31</v>
      </c>
      <c r="F26" s="9" t="str">
        <f t="shared" si="7"/>
        <v>本科</v>
      </c>
      <c r="G26" s="11" t="str">
        <f>"会计"</f>
        <v>会计</v>
      </c>
      <c r="H26" s="11" t="str">
        <f aca="true" t="shared" si="8" ref="H26:H31">"中级会计师"</f>
        <v>中级会计师</v>
      </c>
    </row>
    <row r="27" spans="1:8" s="1" customFormat="1" ht="34.5" customHeight="1">
      <c r="A27" s="9">
        <v>25</v>
      </c>
      <c r="B27" s="9" t="s">
        <v>9</v>
      </c>
      <c r="C27" s="9" t="str">
        <f>"王林华"</f>
        <v>王林华</v>
      </c>
      <c r="D27" s="9" t="str">
        <f t="shared" si="6"/>
        <v>女</v>
      </c>
      <c r="E27" s="10">
        <v>31</v>
      </c>
      <c r="F27" s="9" t="str">
        <f t="shared" si="7"/>
        <v>本科</v>
      </c>
      <c r="G27" s="11" t="str">
        <f aca="true" t="shared" si="9" ref="G27:G31">"会计学"</f>
        <v>会计学</v>
      </c>
      <c r="H27" s="11" t="str">
        <f t="shared" si="8"/>
        <v>中级会计师</v>
      </c>
    </row>
    <row r="28" spans="1:8" s="1" customFormat="1" ht="34.5" customHeight="1">
      <c r="A28" s="9">
        <v>26</v>
      </c>
      <c r="B28" s="9" t="s">
        <v>9</v>
      </c>
      <c r="C28" s="9" t="str">
        <f>"古忠国"</f>
        <v>古忠国</v>
      </c>
      <c r="D28" s="9" t="str">
        <f>"男"</f>
        <v>男</v>
      </c>
      <c r="E28" s="10">
        <v>28</v>
      </c>
      <c r="F28" s="9" t="str">
        <f t="shared" si="7"/>
        <v>本科</v>
      </c>
      <c r="G28" s="11" t="str">
        <f>"财务管理（会计方向）"</f>
        <v>财务管理（会计方向）</v>
      </c>
      <c r="H28" s="11" t="str">
        <f t="shared" si="8"/>
        <v>中级会计师</v>
      </c>
    </row>
    <row r="29" spans="1:8" s="1" customFormat="1" ht="34.5" customHeight="1">
      <c r="A29" s="9">
        <v>27</v>
      </c>
      <c r="B29" s="9" t="s">
        <v>9</v>
      </c>
      <c r="C29" s="9" t="str">
        <f>"黄海引"</f>
        <v>黄海引</v>
      </c>
      <c r="D29" s="9" t="str">
        <f aca="true" t="shared" si="10" ref="D29:D35">"女"</f>
        <v>女</v>
      </c>
      <c r="E29" s="10">
        <v>32</v>
      </c>
      <c r="F29" s="9" t="str">
        <f t="shared" si="7"/>
        <v>本科</v>
      </c>
      <c r="G29" s="11" t="str">
        <f t="shared" si="9"/>
        <v>会计学</v>
      </c>
      <c r="H29" s="11" t="str">
        <f t="shared" si="8"/>
        <v>中级会计师</v>
      </c>
    </row>
    <row r="30" spans="1:8" s="1" customFormat="1" ht="34.5" customHeight="1">
      <c r="A30" s="9">
        <v>28</v>
      </c>
      <c r="B30" s="9" t="s">
        <v>9</v>
      </c>
      <c r="C30" s="9" t="str">
        <f>"林奕康"</f>
        <v>林奕康</v>
      </c>
      <c r="D30" s="9" t="str">
        <f>"男"</f>
        <v>男</v>
      </c>
      <c r="E30" s="10">
        <v>29</v>
      </c>
      <c r="F30" s="9" t="str">
        <f t="shared" si="7"/>
        <v>本科</v>
      </c>
      <c r="G30" s="11" t="str">
        <f t="shared" si="9"/>
        <v>会计学</v>
      </c>
      <c r="H30" s="11" t="str">
        <f t="shared" si="8"/>
        <v>中级会计师</v>
      </c>
    </row>
    <row r="31" spans="1:8" s="1" customFormat="1" ht="34.5" customHeight="1">
      <c r="A31" s="9">
        <v>29</v>
      </c>
      <c r="B31" s="9" t="s">
        <v>9</v>
      </c>
      <c r="C31" s="9" t="str">
        <f>"朱云雨"</f>
        <v>朱云雨</v>
      </c>
      <c r="D31" s="9" t="str">
        <f t="shared" si="10"/>
        <v>女</v>
      </c>
      <c r="E31" s="10">
        <v>28</v>
      </c>
      <c r="F31" s="9" t="str">
        <f t="shared" si="7"/>
        <v>本科</v>
      </c>
      <c r="G31" s="11" t="str">
        <f t="shared" si="9"/>
        <v>会计学</v>
      </c>
      <c r="H31" s="11" t="str">
        <f t="shared" si="8"/>
        <v>中级会计师</v>
      </c>
    </row>
    <row r="32" spans="1:8" s="1" customFormat="1" ht="34.5" customHeight="1">
      <c r="A32" s="9">
        <v>30</v>
      </c>
      <c r="B32" s="9" t="s">
        <v>9</v>
      </c>
      <c r="C32" s="9" t="str">
        <f>"刘芳"</f>
        <v>刘芳</v>
      </c>
      <c r="D32" s="9" t="str">
        <f t="shared" si="10"/>
        <v>女</v>
      </c>
      <c r="E32" s="10">
        <v>33</v>
      </c>
      <c r="F32" s="9" t="str">
        <f t="shared" si="7"/>
        <v>本科</v>
      </c>
      <c r="G32" s="11" t="str">
        <f>"财务管理"</f>
        <v>财务管理</v>
      </c>
      <c r="H32" s="11" t="str">
        <f>"高级会计师"</f>
        <v>高级会计师</v>
      </c>
    </row>
    <row r="33" spans="1:8" s="1" customFormat="1" ht="34.5" customHeight="1">
      <c r="A33" s="9">
        <v>31</v>
      </c>
      <c r="B33" s="9" t="s">
        <v>9</v>
      </c>
      <c r="C33" s="9" t="str">
        <f>"莫文雅"</f>
        <v>莫文雅</v>
      </c>
      <c r="D33" s="9" t="str">
        <f t="shared" si="10"/>
        <v>女</v>
      </c>
      <c r="E33" s="10">
        <v>32</v>
      </c>
      <c r="F33" s="9" t="str">
        <f t="shared" si="7"/>
        <v>本科</v>
      </c>
      <c r="G33" s="11" t="str">
        <f aca="true" t="shared" si="11" ref="G33:G35">"会计学"</f>
        <v>会计学</v>
      </c>
      <c r="H33" s="11" t="str">
        <f aca="true" t="shared" si="12" ref="H33:H35">"中级会计师"</f>
        <v>中级会计师</v>
      </c>
    </row>
    <row r="34" spans="1:8" s="1" customFormat="1" ht="34.5" customHeight="1">
      <c r="A34" s="9">
        <v>32</v>
      </c>
      <c r="B34" s="9" t="s">
        <v>9</v>
      </c>
      <c r="C34" s="9" t="str">
        <f>"吕春梅"</f>
        <v>吕春梅</v>
      </c>
      <c r="D34" s="9" t="str">
        <f t="shared" si="10"/>
        <v>女</v>
      </c>
      <c r="E34" s="10">
        <v>35</v>
      </c>
      <c r="F34" s="9" t="str">
        <f t="shared" si="7"/>
        <v>本科</v>
      </c>
      <c r="G34" s="11" t="str">
        <f t="shared" si="11"/>
        <v>会计学</v>
      </c>
      <c r="H34" s="11" t="str">
        <f t="shared" si="12"/>
        <v>中级会计师</v>
      </c>
    </row>
    <row r="35" spans="1:8" s="1" customFormat="1" ht="34.5" customHeight="1">
      <c r="A35" s="9">
        <v>33</v>
      </c>
      <c r="B35" s="9" t="s">
        <v>9</v>
      </c>
      <c r="C35" s="9" t="str">
        <f>"吴晓乐"</f>
        <v>吴晓乐</v>
      </c>
      <c r="D35" s="9" t="str">
        <f t="shared" si="10"/>
        <v>女</v>
      </c>
      <c r="E35" s="10">
        <v>30</v>
      </c>
      <c r="F35" s="9" t="str">
        <f t="shared" si="7"/>
        <v>本科</v>
      </c>
      <c r="G35" s="11" t="str">
        <f t="shared" si="11"/>
        <v>会计学</v>
      </c>
      <c r="H35" s="11" t="str">
        <f t="shared" si="12"/>
        <v>中级会计师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2022-04-07T06:20:48Z</dcterms:created>
  <dcterms:modified xsi:type="dcterms:W3CDTF">2022-04-08T01:44:53Z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F527295AF5F94156B5B148ED4B6D9563</vt:lpwstr>
  </property>
  <property fmtid="{D5CDD505-2E9C-101B-9397-08002B2CF9AE}" pid="4" name="KSOProductBuildV">
    <vt:lpwstr>2052-10.8.2.6613</vt:lpwstr>
  </property>
</Properties>
</file>