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面试人员信息表" sheetId="1" r:id="rId1"/>
  </sheets>
  <calcPr calcId="144525"/>
</workbook>
</file>

<file path=xl/sharedStrings.xml><?xml version="1.0" encoding="utf-8"?>
<sst xmlns="http://schemas.openxmlformats.org/spreadsheetml/2006/main" count="32" uniqueCount="14">
  <si>
    <t>宛城区事业单位选调工作人员--体检人员表</t>
  </si>
  <si>
    <t>准考证号</t>
  </si>
  <si>
    <t>岗位代码</t>
  </si>
  <si>
    <t>招聘单位</t>
  </si>
  <si>
    <t>姓名</t>
  </si>
  <si>
    <t>性别</t>
  </si>
  <si>
    <t>笔试成绩</t>
  </si>
  <si>
    <t>面试成绩</t>
  </si>
  <si>
    <t>总成绩</t>
  </si>
  <si>
    <t>序号</t>
  </si>
  <si>
    <t>宛城区效能服务中心</t>
  </si>
  <si>
    <t>宛城区招商委员会办公室</t>
  </si>
  <si>
    <t>直接面试</t>
  </si>
  <si>
    <t>宛城区城市更新服务中心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</si>
</sst>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topLeftCell="A7" workbookViewId="0">
      <selection activeCell="A1" sqref="A1:I1"/>
    </sheetView>
  </sheetViews>
  <sheetFormatPr defaultColWidth="9" defaultRowHeight="19" customHeight="1"/>
  <cols>
    <col min="1" max="1" width="15.375" style="2" customWidth="1"/>
    <col min="2" max="2" width="11.5" style="2" customWidth="1"/>
    <col min="3" max="3" width="26.25" style="2" customWidth="1"/>
    <col min="4" max="4" width="11.375" style="2" customWidth="1"/>
    <col min="5" max="5" width="5.375" style="2" customWidth="1"/>
    <col min="6" max="6" width="12.75" style="2" customWidth="1"/>
    <col min="7" max="7" width="12.75" style="3" customWidth="1"/>
    <col min="8" max="8" width="10.75" style="3" customWidth="1"/>
    <col min="9" max="9" width="11.125" style="2" customWidth="1"/>
    <col min="10" max="16384" width="9" style="2"/>
  </cols>
  <sheetData>
    <row r="1" ht="3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4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</row>
    <row r="3" ht="29" customHeight="1" spans="1:9">
      <c r="A3" s="7" t="str">
        <f>"20221010709"</f>
        <v>20221010709</v>
      </c>
      <c r="B3" s="7" t="str">
        <f t="shared" ref="B3:B24" si="0">"101"</f>
        <v>101</v>
      </c>
      <c r="C3" s="7" t="s">
        <v>10</v>
      </c>
      <c r="D3" s="7" t="str">
        <f>"胡阳丽"</f>
        <v>胡阳丽</v>
      </c>
      <c r="E3" s="7" t="str">
        <f>"女"</f>
        <v>女</v>
      </c>
      <c r="F3" s="8">
        <v>78.2</v>
      </c>
      <c r="G3" s="9">
        <v>84.68</v>
      </c>
      <c r="H3" s="9">
        <v>81.44</v>
      </c>
      <c r="I3" s="7">
        <v>1</v>
      </c>
    </row>
    <row r="4" ht="29" customHeight="1" spans="1:9">
      <c r="A4" s="7" t="str">
        <f>"20221010714"</f>
        <v>20221010714</v>
      </c>
      <c r="B4" s="7" t="str">
        <f t="shared" si="0"/>
        <v>101</v>
      </c>
      <c r="C4" s="7" t="s">
        <v>10</v>
      </c>
      <c r="D4" s="7" t="str">
        <f>"刘娇艳"</f>
        <v>刘娇艳</v>
      </c>
      <c r="E4" s="7" t="str">
        <f>"女"</f>
        <v>女</v>
      </c>
      <c r="F4" s="8">
        <v>73.3</v>
      </c>
      <c r="G4" s="9">
        <v>84.38</v>
      </c>
      <c r="H4" s="9">
        <v>78.84</v>
      </c>
      <c r="I4" s="7">
        <v>2</v>
      </c>
    </row>
    <row r="5" ht="29" customHeight="1" spans="1:9">
      <c r="A5" s="7" t="str">
        <f>"20221010705"</f>
        <v>20221010705</v>
      </c>
      <c r="B5" s="7" t="str">
        <f t="shared" si="0"/>
        <v>101</v>
      </c>
      <c r="C5" s="7" t="s">
        <v>10</v>
      </c>
      <c r="D5" s="7" t="str">
        <f>"付小康"</f>
        <v>付小康</v>
      </c>
      <c r="E5" s="7" t="str">
        <f>"男"</f>
        <v>男</v>
      </c>
      <c r="F5" s="8">
        <v>74</v>
      </c>
      <c r="G5" s="9">
        <v>81.72</v>
      </c>
      <c r="H5" s="9">
        <v>77.86</v>
      </c>
      <c r="I5" s="7">
        <v>3</v>
      </c>
    </row>
    <row r="6" ht="29" customHeight="1" spans="1:9">
      <c r="A6" s="7" t="str">
        <f>"20221010615"</f>
        <v>20221010615</v>
      </c>
      <c r="B6" s="7" t="str">
        <f t="shared" si="0"/>
        <v>101</v>
      </c>
      <c r="C6" s="7" t="s">
        <v>10</v>
      </c>
      <c r="D6" s="7" t="str">
        <f>"武冬聚"</f>
        <v>武冬聚</v>
      </c>
      <c r="E6" s="7" t="str">
        <f>"男"</f>
        <v>男</v>
      </c>
      <c r="F6" s="8">
        <v>72.1</v>
      </c>
      <c r="G6" s="9">
        <v>82.28</v>
      </c>
      <c r="H6" s="9">
        <v>77.19</v>
      </c>
      <c r="I6" s="7">
        <v>4</v>
      </c>
    </row>
    <row r="7" ht="29" customHeight="1" spans="1:9">
      <c r="A7" s="7" t="str">
        <f>"20221010614"</f>
        <v>20221010614</v>
      </c>
      <c r="B7" s="7" t="str">
        <f t="shared" si="0"/>
        <v>101</v>
      </c>
      <c r="C7" s="7" t="s">
        <v>10</v>
      </c>
      <c r="D7" s="7" t="str">
        <f>"王洪博"</f>
        <v>王洪博</v>
      </c>
      <c r="E7" s="7" t="str">
        <f>"男"</f>
        <v>男</v>
      </c>
      <c r="F7" s="8">
        <v>73.3</v>
      </c>
      <c r="G7" s="9">
        <v>81</v>
      </c>
      <c r="H7" s="9">
        <v>77.15</v>
      </c>
      <c r="I7" s="7">
        <v>5</v>
      </c>
    </row>
    <row r="8" ht="29" customHeight="1" spans="1:9">
      <c r="A8" s="7" t="str">
        <f>"20221010612"</f>
        <v>20221010612</v>
      </c>
      <c r="B8" s="7" t="str">
        <f t="shared" si="0"/>
        <v>101</v>
      </c>
      <c r="C8" s="7" t="s">
        <v>10</v>
      </c>
      <c r="D8" s="7" t="str">
        <f>"袁一帆"</f>
        <v>袁一帆</v>
      </c>
      <c r="E8" s="7" t="str">
        <f>"男"</f>
        <v>男</v>
      </c>
      <c r="F8" s="8">
        <v>69.9</v>
      </c>
      <c r="G8" s="9">
        <v>83.16</v>
      </c>
      <c r="H8" s="9">
        <v>76.53</v>
      </c>
      <c r="I8" s="7">
        <v>6</v>
      </c>
    </row>
    <row r="9" ht="29" customHeight="1" spans="1:9">
      <c r="A9" s="7" t="str">
        <f>"20221010624"</f>
        <v>20221010624</v>
      </c>
      <c r="B9" s="7" t="str">
        <f t="shared" si="0"/>
        <v>101</v>
      </c>
      <c r="C9" s="7" t="s">
        <v>10</v>
      </c>
      <c r="D9" s="7" t="str">
        <f>"赵才瑞"</f>
        <v>赵才瑞</v>
      </c>
      <c r="E9" s="7" t="str">
        <f>"女"</f>
        <v>女</v>
      </c>
      <c r="F9" s="8">
        <v>70.1</v>
      </c>
      <c r="G9" s="9">
        <v>82.86</v>
      </c>
      <c r="H9" s="9">
        <v>76.48</v>
      </c>
      <c r="I9" s="7">
        <v>7</v>
      </c>
    </row>
    <row r="10" ht="29" customHeight="1" spans="1:9">
      <c r="A10" s="7" t="str">
        <f>"20222011001"</f>
        <v>20222011001</v>
      </c>
      <c r="B10" s="7" t="str">
        <f>"201"</f>
        <v>201</v>
      </c>
      <c r="C10" s="7" t="s">
        <v>11</v>
      </c>
      <c r="D10" s="7" t="str">
        <f>"李庆华"</f>
        <v>李庆华</v>
      </c>
      <c r="E10" s="7" t="str">
        <f>"女"</f>
        <v>女</v>
      </c>
      <c r="F10" s="8" t="s">
        <v>12</v>
      </c>
      <c r="G10" s="9">
        <v>83.78</v>
      </c>
      <c r="H10" s="9">
        <v>83.78</v>
      </c>
      <c r="I10" s="7">
        <v>1</v>
      </c>
    </row>
    <row r="11" ht="29" customHeight="1" spans="1:9">
      <c r="A11" s="7" t="str">
        <f>"20222011003"</f>
        <v>20222011003</v>
      </c>
      <c r="B11" s="7" t="str">
        <f>"201"</f>
        <v>201</v>
      </c>
      <c r="C11" s="7" t="s">
        <v>11</v>
      </c>
      <c r="D11" s="7" t="str">
        <f>"华远晋"</f>
        <v>华远晋</v>
      </c>
      <c r="E11" s="7" t="str">
        <f>"女"</f>
        <v>女</v>
      </c>
      <c r="F11" s="8" t="s">
        <v>12</v>
      </c>
      <c r="G11" s="9">
        <v>80.84</v>
      </c>
      <c r="H11" s="9">
        <v>80.84</v>
      </c>
      <c r="I11" s="7">
        <v>2</v>
      </c>
    </row>
    <row r="12" ht="29" customHeight="1" spans="1:9">
      <c r="A12" s="7" t="str">
        <f>"20222011004"</f>
        <v>20222011004</v>
      </c>
      <c r="B12" s="7" t="str">
        <f>"201"</f>
        <v>201</v>
      </c>
      <c r="C12" s="7" t="s">
        <v>11</v>
      </c>
      <c r="D12" s="7" t="str">
        <f>"郑天庆"</f>
        <v>郑天庆</v>
      </c>
      <c r="E12" s="7" t="str">
        <f>"男"</f>
        <v>男</v>
      </c>
      <c r="F12" s="8" t="s">
        <v>12</v>
      </c>
      <c r="G12" s="9">
        <v>79.82</v>
      </c>
      <c r="H12" s="9">
        <v>79.82</v>
      </c>
      <c r="I12" s="7">
        <v>3</v>
      </c>
    </row>
    <row r="13" ht="29" customHeight="1" spans="1:9">
      <c r="A13" s="7" t="str">
        <f>"20222011006"</f>
        <v>20222011006</v>
      </c>
      <c r="B13" s="7" t="str">
        <f>"201"</f>
        <v>201</v>
      </c>
      <c r="C13" s="7" t="s">
        <v>11</v>
      </c>
      <c r="D13" s="7" t="str">
        <f>"任春柯"</f>
        <v>任春柯</v>
      </c>
      <c r="E13" s="7" t="str">
        <f>"女"</f>
        <v>女</v>
      </c>
      <c r="F13" s="8" t="s">
        <v>12</v>
      </c>
      <c r="G13" s="9">
        <v>79.66</v>
      </c>
      <c r="H13" s="9">
        <v>79.66</v>
      </c>
      <c r="I13" s="7">
        <v>4</v>
      </c>
    </row>
    <row r="14" ht="29" customHeight="1" spans="1:9">
      <c r="A14" s="7" t="str">
        <f>"20223011008"</f>
        <v>20223011008</v>
      </c>
      <c r="B14" s="7" t="str">
        <f>"301"</f>
        <v>301</v>
      </c>
      <c r="C14" s="7" t="s">
        <v>13</v>
      </c>
      <c r="D14" s="7" t="str">
        <f>"杨静园"</f>
        <v>杨静园</v>
      </c>
      <c r="E14" s="7" t="str">
        <f>"女"</f>
        <v>女</v>
      </c>
      <c r="F14" s="8" t="s">
        <v>12</v>
      </c>
      <c r="G14" s="9">
        <v>83.02</v>
      </c>
      <c r="H14" s="9">
        <v>83.02</v>
      </c>
      <c r="I14" s="7">
        <v>1</v>
      </c>
    </row>
    <row r="15" ht="29" customHeight="1" spans="1:9">
      <c r="A15" s="7" t="str">
        <f>"20223021009"</f>
        <v>20223021009</v>
      </c>
      <c r="B15" s="7" t="str">
        <f>"302"</f>
        <v>302</v>
      </c>
      <c r="C15" s="7" t="s">
        <v>13</v>
      </c>
      <c r="D15" s="7" t="str">
        <f>"姚艺萌"</f>
        <v>姚艺萌</v>
      </c>
      <c r="E15" s="7" t="str">
        <f>"女"</f>
        <v>女</v>
      </c>
      <c r="F15" s="8" t="s">
        <v>12</v>
      </c>
      <c r="G15" s="9">
        <v>79.84</v>
      </c>
      <c r="H15" s="9">
        <v>79.84</v>
      </c>
      <c r="I15" s="7">
        <v>1</v>
      </c>
    </row>
    <row r="16" ht="29" customHeight="1" spans="1:9">
      <c r="A16" s="7" t="str">
        <f>"20223031013"</f>
        <v>20223031013</v>
      </c>
      <c r="B16" s="7" t="str">
        <f>"303"</f>
        <v>303</v>
      </c>
      <c r="C16" s="7" t="s">
        <v>13</v>
      </c>
      <c r="D16" s="7" t="str">
        <f>"成克东"</f>
        <v>成克东</v>
      </c>
      <c r="E16" s="7" t="str">
        <f>"女"</f>
        <v>女</v>
      </c>
      <c r="F16" s="8" t="s">
        <v>12</v>
      </c>
      <c r="G16" s="9">
        <v>81.92</v>
      </c>
      <c r="H16" s="9">
        <v>81.92</v>
      </c>
      <c r="I16" s="7">
        <v>1</v>
      </c>
    </row>
    <row r="17" ht="29" customHeight="1" spans="1:9">
      <c r="A17" s="7" t="str">
        <f>"20223050719"</f>
        <v>20223050719</v>
      </c>
      <c r="B17" s="7" t="str">
        <f>"305"</f>
        <v>305</v>
      </c>
      <c r="C17" s="7" t="s">
        <v>13</v>
      </c>
      <c r="D17" s="7" t="str">
        <f>"钱韵伊"</f>
        <v>钱韵伊</v>
      </c>
      <c r="E17" s="7" t="str">
        <f>"女"</f>
        <v>女</v>
      </c>
      <c r="F17" s="8">
        <v>72.5</v>
      </c>
      <c r="G17" s="9">
        <v>81.24</v>
      </c>
      <c r="H17" s="9">
        <v>76.87</v>
      </c>
      <c r="I17" s="7">
        <v>1</v>
      </c>
    </row>
  </sheetData>
  <sortState ref="A3:H40">
    <sortCondition ref="B3:B40"/>
    <sortCondition ref="H3:H40" descending="1"/>
  </sortState>
  <mergeCells count="1">
    <mergeCell ref="A1:I1"/>
  </mergeCells>
  <printOptions horizontalCentered="1" verticalCentered="1"/>
  <pageMargins left="0.984027777777778" right="0.590277777777778" top="0.393055555555556" bottom="0.393055555555556" header="0.196527777777778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2022-03-02T07:34:00Z</dcterms:created>
  <dcterms:modified xsi:type="dcterms:W3CDTF">2022-03-07T01:23:43Z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556B2E63F7D44C398D6B3DB3A3C0E449</vt:lpwstr>
  </property>
  <property fmtid="{D5CDD505-2E9C-101B-9397-08002B2CF9AE}" pid="3" name="KSOProductBuildVer">
    <vt:lpwstr>2052-11.1.0.11365</vt:lpwstr>
  </property>
</Properties>
</file>