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870" windowWidth="16395" windowHeight="114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<sst xmlns="http://schemas.openxmlformats.org/spreadsheetml/2006/main" count="104" uniqueCount="87">
  <si>
    <t>序号</t>
  </si>
  <si>
    <t>报考职位</t>
  </si>
  <si>
    <t>姓名</t>
  </si>
  <si>
    <t>准考证号</t>
  </si>
  <si>
    <t>笔试成绩</t>
  </si>
  <si>
    <t>总成绩</t>
  </si>
  <si>
    <t>是否进入体检</t>
  </si>
  <si>
    <t>综合笔试成绩</t>
  </si>
  <si>
    <t>管理/专业成绩</t>
  </si>
  <si>
    <t>笔 试
折 算</t>
  </si>
  <si>
    <t>结构化面试</t>
  </si>
  <si>
    <t>面 试
折 算</t>
  </si>
  <si>
    <t>江维正</t>
  </si>
  <si>
    <t>编研员岗</t>
  </si>
  <si>
    <t>2021年下半年公开招聘工作人员笔试、面试和总成绩公布表</t>
  </si>
  <si>
    <t>陈列展览岗</t>
  </si>
  <si>
    <t>文物保护管理岗</t>
  </si>
  <si>
    <t>文物科技保护岗</t>
  </si>
  <si>
    <t>文物修复岗</t>
  </si>
  <si>
    <t>文物征集员岗</t>
  </si>
  <si>
    <t>信息技术管理岗</t>
  </si>
  <si>
    <t>纸质文物复制岗</t>
  </si>
  <si>
    <t>12051182608</t>
  </si>
  <si>
    <t>12051182604</t>
  </si>
  <si>
    <t>12051182612</t>
  </si>
  <si>
    <t>12051182618</t>
  </si>
  <si>
    <t>12051182417</t>
  </si>
  <si>
    <t>12051182401</t>
  </si>
  <si>
    <t>12051182409</t>
  </si>
  <si>
    <t>12051182127</t>
  </si>
  <si>
    <t>12051182218</t>
  </si>
  <si>
    <t>12051182129</t>
  </si>
  <si>
    <t>12051182202</t>
  </si>
  <si>
    <t>12051182515</t>
  </si>
  <si>
    <t>12051182528</t>
  </si>
  <si>
    <t>12051182509</t>
  </si>
  <si>
    <t>12051182703</t>
  </si>
  <si>
    <t>12051182627</t>
  </si>
  <si>
    <t>12051182628</t>
  </si>
  <si>
    <t>12051182327</t>
  </si>
  <si>
    <t>12051182305</t>
  </si>
  <si>
    <t>12051182326</t>
  </si>
  <si>
    <t>12051182819</t>
  </si>
  <si>
    <t>12051182828</t>
  </si>
  <si>
    <t>12051182724</t>
  </si>
  <si>
    <t>12051182728</t>
  </si>
  <si>
    <t>12051182719</t>
  </si>
  <si>
    <t>李琼</t>
  </si>
  <si>
    <t>张秀秀</t>
  </si>
  <si>
    <t>彭兴万</t>
  </si>
  <si>
    <t>罗琳凤</t>
  </si>
  <si>
    <t>梁瑞峰</t>
  </si>
  <si>
    <t>陈慧</t>
  </si>
  <si>
    <t>黄欢</t>
  </si>
  <si>
    <t>王涛</t>
  </si>
  <si>
    <t>钟明松</t>
  </si>
  <si>
    <t>敖睿</t>
  </si>
  <si>
    <t>陈俊旭</t>
  </si>
  <si>
    <t>邓松涛</t>
  </si>
  <si>
    <t>余磊</t>
  </si>
  <si>
    <t>陈梓铭</t>
  </si>
  <si>
    <t>韩皓</t>
  </si>
  <si>
    <t>韩鹏</t>
  </si>
  <si>
    <t>唐敏</t>
  </si>
  <si>
    <t>杨智雄</t>
  </si>
  <si>
    <t>袁垣</t>
  </si>
  <si>
    <t>侯敏</t>
  </si>
  <si>
    <t>王家立</t>
  </si>
  <si>
    <t>宋展飞</t>
  </si>
  <si>
    <t>耿思锐</t>
  </si>
  <si>
    <t>徐珊</t>
  </si>
  <si>
    <t>面试成绩</t>
  </si>
  <si>
    <t xml:space="preserve">合 计 </t>
  </si>
  <si>
    <t>面 试
折 算</t>
  </si>
  <si>
    <t>编研员岗</t>
  </si>
  <si>
    <t>陈列展览岗</t>
  </si>
  <si>
    <t>文物保护管理岗</t>
  </si>
  <si>
    <t>文物科技保护岗</t>
  </si>
  <si>
    <t>文物修复岗</t>
  </si>
  <si>
    <t>文物征集员岗</t>
  </si>
  <si>
    <t>信息技术管理岗</t>
  </si>
  <si>
    <t>纸质文物复制岗</t>
  </si>
  <si>
    <t>重庆红岩联线文化发展管理中心</t>
  </si>
  <si>
    <t>弃考</t>
  </si>
  <si>
    <t>是</t>
  </si>
  <si>
    <t>是</t>
  </si>
  <si>
    <r>
      <t xml:space="preserve">  根据2021年下半年事业单位公开招聘工作人员的工作安排，</t>
    </r>
    <r>
      <rPr>
        <sz val="16"/>
        <color indexed="10"/>
        <rFont val="方正仿宋_GBK"/>
        <family val="4"/>
      </rPr>
      <t>重庆红岩联线文化发展管理中心</t>
    </r>
    <r>
      <rPr>
        <sz val="16"/>
        <color indexed="8"/>
        <rFont val="方正仿宋_GBK"/>
        <family val="4"/>
      </rPr>
      <t>组织开展了笔试、面试工作，并认真履行监督职责。现将报考</t>
    </r>
    <r>
      <rPr>
        <sz val="16"/>
        <color indexed="10"/>
        <rFont val="方正仿宋_GBK"/>
        <family val="4"/>
      </rPr>
      <t>红岩联线管理中心的25名</t>
    </r>
    <r>
      <rPr>
        <sz val="16"/>
        <color indexed="8"/>
        <rFont val="方正仿宋_GBK"/>
        <family val="4"/>
      </rPr>
      <t>面试人员各项成绩公布如下：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</si>
</sst>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2"/>
      <name val="宋体"/>
      <family val="0"/>
    </font>
    <font>
      <sz val="11"/>
      <color indexed="8"/>
      <name val="宋体"/>
      <family val="0"/>
    </font>
    <font>
      <b/>
      <sz val="16"/>
      <color indexed="8"/>
      <name val="黑体"/>
      <family val="3"/>
    </font>
    <font>
      <b/>
      <sz val="11"/>
      <color indexed="8"/>
      <name val="黑体"/>
      <family val="3"/>
    </font>
    <font>
      <b/>
      <sz val="24"/>
      <color indexed="8"/>
      <name val="宋体"/>
      <family val="0"/>
    </font>
    <font>
      <sz val="9"/>
      <name val="宋体"/>
      <family val="0"/>
    </font>
    <font>
      <b/>
      <sz val="14"/>
      <color indexed="8"/>
      <name val="宋体"/>
      <family val="0"/>
    </font>
    <font>
      <b/>
      <sz val="14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6"/>
      <color indexed="10"/>
      <name val="黑体"/>
      <family val="3"/>
    </font>
    <font>
      <b/>
      <sz val="22"/>
      <color indexed="10"/>
      <name val="黑体"/>
      <family val="3"/>
    </font>
    <font>
      <b/>
      <sz val="22"/>
      <color indexed="8"/>
      <name val="黑体"/>
      <family val="3"/>
    </font>
    <font>
      <sz val="16"/>
      <color indexed="8"/>
      <name val="方正仿宋_GBK"/>
      <family val="4"/>
    </font>
    <font>
      <sz val="16"/>
      <color indexed="10"/>
      <name val="方正仿宋_GBK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6"/>
      <color rgb="FFFF0000"/>
      <name val="黑体"/>
      <family val="3"/>
    </font>
    <font>
      <sz val="14"/>
      <color theme="1"/>
      <name val="Calibri"/>
      <family val="0"/>
    </font>
    <font>
      <sz val="14"/>
      <color theme="1"/>
      <name val="宋体"/>
      <family val="0"/>
    </font>
    <font>
      <b/>
      <sz val="22"/>
      <color rgb="FFFF0000"/>
      <name val="黑体"/>
      <family val="3"/>
    </font>
    <font>
      <sz val="16"/>
      <color rgb="FF000000"/>
      <name val="方正仿宋_GBK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/>
      <top/>
      <bottom style="medium"/>
    </border>
  </borders>
  <cellStyleXfs count="63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7" applyNumberFormat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8" applyNumberFormat="0" applyFont="0" applyAlignment="0" applyProtection="0"/>
  </cellStyleXfs>
  <cellXfs count="52">
    <xf numFmtId="0" fontId="0" fillId="0" borderId="0" xfId="0" applyAlignment="1">
      <alignment vertical="center"/>
    </xf>
    <xf numFmtId="0" fontId="5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43" fontId="1" fillId="0" borderId="0" xfId="50" applyFont="1" applyFill="1" applyBorder="1" applyAlignment="1">
      <alignment horizontal="center" vertical="center"/>
    </xf>
    <xf numFmtId="0" fontId="55" fillId="0" borderId="0" xfId="0" applyNumberFormat="1" applyFont="1" applyFill="1" applyBorder="1" applyAlignment="1">
      <alignment vertical="center"/>
    </xf>
    <xf numFmtId="0" fontId="55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 vertical="center"/>
    </xf>
    <xf numFmtId="43" fontId="1" fillId="0" borderId="0" xfId="0" applyNumberFormat="1" applyFont="1" applyFill="1" applyBorder="1" applyAlignment="1">
      <alignment vertical="center"/>
    </xf>
    <xf numFmtId="43" fontId="55" fillId="0" borderId="0" xfId="0" applyNumberFormat="1" applyFont="1" applyFill="1" applyBorder="1" applyAlignment="1">
      <alignment vertical="center"/>
    </xf>
    <xf numFmtId="0" fontId="56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43" fontId="6" fillId="0" borderId="9" xfId="50" applyFont="1" applyFill="1" applyBorder="1" applyAlignment="1">
      <alignment horizontal="center" vertical="center" wrapText="1"/>
    </xf>
    <xf numFmtId="43" fontId="7" fillId="0" borderId="9" xfId="5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49" fontId="58" fillId="0" borderId="9" xfId="0" applyNumberFormat="1" applyFont="1" applyFill="1" applyBorder="1" applyAlignment="1">
      <alignment horizontal="center" vertical="center" shrinkToFit="1"/>
    </xf>
    <xf numFmtId="43" fontId="8" fillId="33" borderId="9" xfId="50" applyFont="1" applyFill="1" applyBorder="1" applyAlignment="1">
      <alignment horizontal="center" vertical="center"/>
    </xf>
    <xf numFmtId="43" fontId="9" fillId="33" borderId="9" xfId="5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43" fontId="59" fillId="33" borderId="9" xfId="50" applyFont="1" applyFill="1" applyBorder="1" applyAlignment="1">
      <alignment horizontal="center" vertical="center"/>
    </xf>
    <xf numFmtId="0" fontId="59" fillId="33" borderId="11" xfId="0" applyFont="1" applyFill="1" applyBorder="1" applyAlignment="1">
      <alignment horizontal="center" vertical="center"/>
    </xf>
    <xf numFmtId="0" fontId="59" fillId="34" borderId="10" xfId="0" applyFont="1" applyFill="1" applyBorder="1" applyAlignment="1">
      <alignment horizontal="center" vertical="center"/>
    </xf>
    <xf numFmtId="49" fontId="58" fillId="34" borderId="9" xfId="0" applyNumberFormat="1" applyFont="1" applyFill="1" applyBorder="1" applyAlignment="1">
      <alignment horizontal="center" vertical="center" shrinkToFit="1"/>
    </xf>
    <xf numFmtId="43" fontId="59" fillId="34" borderId="9" xfId="50" applyFont="1" applyFill="1" applyBorder="1" applyAlignment="1">
      <alignment horizontal="center" vertical="center"/>
    </xf>
    <xf numFmtId="43" fontId="9" fillId="34" borderId="9" xfId="50" applyFont="1" applyFill="1" applyBorder="1" applyAlignment="1">
      <alignment horizontal="center" vertical="center"/>
    </xf>
    <xf numFmtId="43" fontId="8" fillId="34" borderId="9" xfId="50" applyFont="1" applyFill="1" applyBorder="1" applyAlignment="1">
      <alignment horizontal="center" vertical="center"/>
    </xf>
    <xf numFmtId="0" fontId="59" fillId="34" borderId="11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43" fontId="6" fillId="0" borderId="12" xfId="50" applyFont="1" applyFill="1" applyBorder="1" applyAlignment="1">
      <alignment horizontal="center" vertical="center"/>
    </xf>
    <xf numFmtId="43" fontId="6" fillId="0" borderId="9" xfId="5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43" fontId="6" fillId="0" borderId="15" xfId="50" applyFont="1" applyFill="1" applyBorder="1" applyAlignment="1">
      <alignment horizontal="center" vertical="center"/>
    </xf>
    <xf numFmtId="43" fontId="6" fillId="0" borderId="16" xfId="5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61" fillId="0" borderId="20" xfId="0" applyFont="1" applyFill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zoomScaleSheetLayoutView="100" zoomScalePageLayoutView="0" workbookViewId="0" topLeftCell="A1">
      <selection activeCell="W3" sqref="W3"/>
    </sheetView>
  </sheetViews>
  <sheetFormatPr defaultColWidth="9.00390625" defaultRowHeight="14.25"/>
  <cols>
    <col min="1" max="1" width="7.75390625" style="0" customWidth="1"/>
    <col min="2" max="2" width="14.125" style="0" customWidth="1"/>
    <col min="3" max="3" width="9.125" style="0" customWidth="1"/>
    <col min="4" max="4" width="12.00390625" style="0" customWidth="1"/>
    <col min="5" max="5" width="8.50390625" style="0" customWidth="1"/>
    <col min="6" max="6" width="8.625" style="0" customWidth="1"/>
    <col min="7" max="7" width="8.25390625" style="0" customWidth="1"/>
    <col min="8" max="8" width="9.625" style="0" customWidth="1"/>
    <col min="9" max="9" width="10.50390625" style="0" bestFit="1" customWidth="1"/>
    <col min="10" max="10" width="9.75390625" style="0" customWidth="1"/>
    <col min="11" max="11" width="9.00390625" style="0" hidden="1" customWidth="1"/>
    <col min="12" max="12" width="10.50390625" style="0" bestFit="1" customWidth="1"/>
    <col min="13" max="13" width="8.375" style="0" customWidth="1"/>
    <col min="15" max="22" width="9.00390625" style="0" hidden="1" customWidth="1"/>
  </cols>
  <sheetData>
    <row r="1" spans="1:21" ht="31.5">
      <c r="A1" s="49" t="s">
        <v>82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15"/>
      <c r="O1" s="2"/>
      <c r="P1" s="2"/>
      <c r="Q1" s="2"/>
      <c r="R1" s="2"/>
      <c r="S1" s="2"/>
      <c r="T1" s="2"/>
      <c r="U1" s="2"/>
    </row>
    <row r="2" spans="1:21" ht="31.5">
      <c r="A2" s="50" t="s">
        <v>14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14"/>
      <c r="O2" s="2"/>
      <c r="P2" s="2"/>
      <c r="Q2" s="2"/>
      <c r="R2" s="2"/>
      <c r="S2" s="2"/>
      <c r="T2" s="2"/>
      <c r="U2" s="2"/>
    </row>
    <row r="3" spans="1:21" ht="66.75" customHeight="1" thickBot="1">
      <c r="A3" s="51" t="s">
        <v>86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13"/>
      <c r="O3" s="2"/>
      <c r="P3" s="2"/>
      <c r="Q3" s="2"/>
      <c r="R3" s="2"/>
      <c r="S3" s="2"/>
      <c r="T3" s="2"/>
      <c r="U3" s="2"/>
    </row>
    <row r="4" spans="1:20" ht="14.25" customHeight="1">
      <c r="A4" s="43" t="s">
        <v>0</v>
      </c>
      <c r="B4" s="45" t="s">
        <v>1</v>
      </c>
      <c r="C4" s="47" t="s">
        <v>2</v>
      </c>
      <c r="D4" s="35" t="s">
        <v>3</v>
      </c>
      <c r="E4" s="37" t="s">
        <v>4</v>
      </c>
      <c r="F4" s="37"/>
      <c r="G4" s="37"/>
      <c r="H4" s="37"/>
      <c r="I4" s="41" t="s">
        <v>71</v>
      </c>
      <c r="J4" s="41"/>
      <c r="K4" s="42"/>
      <c r="L4" s="37" t="s">
        <v>5</v>
      </c>
      <c r="M4" s="39" t="s">
        <v>6</v>
      </c>
      <c r="N4" s="3"/>
      <c r="O4" s="3"/>
      <c r="P4" s="3"/>
      <c r="Q4" s="3"/>
      <c r="R4" s="3"/>
      <c r="S4" s="3"/>
      <c r="T4" s="3"/>
    </row>
    <row r="5" spans="1:20" ht="56.25">
      <c r="A5" s="44"/>
      <c r="B5" s="46"/>
      <c r="C5" s="48"/>
      <c r="D5" s="36"/>
      <c r="E5" s="16" t="s">
        <v>7</v>
      </c>
      <c r="F5" s="16" t="s">
        <v>8</v>
      </c>
      <c r="G5" s="16" t="s">
        <v>72</v>
      </c>
      <c r="H5" s="16" t="s">
        <v>9</v>
      </c>
      <c r="I5" s="17" t="s">
        <v>10</v>
      </c>
      <c r="J5" s="17" t="s">
        <v>73</v>
      </c>
      <c r="K5" s="17" t="s">
        <v>11</v>
      </c>
      <c r="L5" s="38"/>
      <c r="M5" s="40"/>
      <c r="N5" s="3"/>
      <c r="O5" s="3"/>
      <c r="P5" s="3"/>
      <c r="Q5" s="3"/>
      <c r="R5" s="3"/>
      <c r="S5" s="3"/>
      <c r="T5" s="3"/>
    </row>
    <row r="6" spans="1:20" ht="31.5" customHeight="1">
      <c r="A6" s="18">
        <v>1</v>
      </c>
      <c r="B6" s="19" t="s">
        <v>74</v>
      </c>
      <c r="C6" s="19" t="s">
        <v>47</v>
      </c>
      <c r="D6" s="19" t="s">
        <v>22</v>
      </c>
      <c r="E6" s="19">
        <v>64.5</v>
      </c>
      <c r="F6" s="19">
        <v>69</v>
      </c>
      <c r="G6" s="19">
        <v>133.5</v>
      </c>
      <c r="H6" s="20">
        <f aca="true" t="shared" si="0" ref="H6:H30">G6*0.3</f>
        <v>40.05</v>
      </c>
      <c r="I6" s="21">
        <v>76.2</v>
      </c>
      <c r="J6" s="21">
        <f>I6*0.4</f>
        <v>30.480000000000004</v>
      </c>
      <c r="K6" s="21" t="e">
        <f>#REF!*0.2+I6*0.3</f>
        <v>#REF!</v>
      </c>
      <c r="L6" s="20">
        <f>H6+J6</f>
        <v>70.53</v>
      </c>
      <c r="M6" s="22"/>
      <c r="N6" s="4"/>
      <c r="O6" s="5"/>
      <c r="P6" s="11"/>
      <c r="Q6" s="9">
        <f aca="true" t="shared" si="1" ref="Q6:Q14">I6*0.4</f>
        <v>30.480000000000004</v>
      </c>
      <c r="R6" s="9">
        <f aca="true" t="shared" si="2" ref="R6:R30">G6*0.3</f>
        <v>40.05</v>
      </c>
      <c r="S6" s="3">
        <v>1.2</v>
      </c>
      <c r="T6" s="3">
        <v>1</v>
      </c>
    </row>
    <row r="7" spans="1:20" ht="31.5" customHeight="1">
      <c r="A7" s="18">
        <v>2</v>
      </c>
      <c r="B7" s="19" t="s">
        <v>13</v>
      </c>
      <c r="C7" s="19" t="s">
        <v>48</v>
      </c>
      <c r="D7" s="19" t="s">
        <v>23</v>
      </c>
      <c r="E7" s="19">
        <v>65</v>
      </c>
      <c r="F7" s="19">
        <v>67</v>
      </c>
      <c r="G7" s="19">
        <v>132</v>
      </c>
      <c r="H7" s="20">
        <f t="shared" si="0"/>
        <v>39.6</v>
      </c>
      <c r="I7" s="21">
        <v>78.2</v>
      </c>
      <c r="J7" s="21">
        <f aca="true" t="shared" si="3" ref="J7:J30">I7*0.4</f>
        <v>31.28</v>
      </c>
      <c r="K7" s="21" t="e">
        <f>#REF!*0.2+I7*0.3</f>
        <v>#REF!</v>
      </c>
      <c r="L7" s="20">
        <f aca="true" t="shared" si="4" ref="L7:L30">H7+J7</f>
        <v>70.88</v>
      </c>
      <c r="M7" s="23"/>
      <c r="N7" s="4"/>
      <c r="O7" s="3"/>
      <c r="P7" s="3"/>
      <c r="Q7" s="9">
        <f t="shared" si="1"/>
        <v>31.28</v>
      </c>
      <c r="R7" s="9">
        <f t="shared" si="2"/>
        <v>39.6</v>
      </c>
      <c r="S7" s="3">
        <v>1.3</v>
      </c>
      <c r="T7" s="3">
        <v>1</v>
      </c>
    </row>
    <row r="8" spans="1:20" s="1" customFormat="1" ht="31.5" customHeight="1">
      <c r="A8" s="27">
        <v>3</v>
      </c>
      <c r="B8" s="28" t="s">
        <v>13</v>
      </c>
      <c r="C8" s="28" t="s">
        <v>49</v>
      </c>
      <c r="D8" s="28" t="s">
        <v>24</v>
      </c>
      <c r="E8" s="28">
        <v>60</v>
      </c>
      <c r="F8" s="28">
        <v>70</v>
      </c>
      <c r="G8" s="28">
        <v>130</v>
      </c>
      <c r="H8" s="29">
        <f t="shared" si="0"/>
        <v>39</v>
      </c>
      <c r="I8" s="30">
        <v>84</v>
      </c>
      <c r="J8" s="30">
        <f t="shared" si="3"/>
        <v>33.6</v>
      </c>
      <c r="K8" s="29" t="e">
        <f>#REF!*0.2+I8*0.3</f>
        <v>#REF!</v>
      </c>
      <c r="L8" s="31">
        <f t="shared" si="4"/>
        <v>72.6</v>
      </c>
      <c r="M8" s="32" t="s">
        <v>85</v>
      </c>
      <c r="N8" s="6"/>
      <c r="O8" s="7"/>
      <c r="P8" s="7"/>
      <c r="Q8" s="10">
        <f t="shared" si="1"/>
        <v>33.6</v>
      </c>
      <c r="R8" s="10">
        <f t="shared" si="2"/>
        <v>39</v>
      </c>
      <c r="S8" s="7">
        <v>1.1</v>
      </c>
      <c r="T8" s="7">
        <v>1</v>
      </c>
    </row>
    <row r="9" spans="1:20" ht="31.5" customHeight="1">
      <c r="A9" s="18">
        <v>4</v>
      </c>
      <c r="B9" s="19" t="s">
        <v>13</v>
      </c>
      <c r="C9" s="19" t="s">
        <v>12</v>
      </c>
      <c r="D9" s="19" t="s">
        <v>25</v>
      </c>
      <c r="E9" s="19">
        <v>59</v>
      </c>
      <c r="F9" s="19">
        <v>71</v>
      </c>
      <c r="G9" s="19">
        <v>130</v>
      </c>
      <c r="H9" s="20">
        <f t="shared" si="0"/>
        <v>39</v>
      </c>
      <c r="I9" s="21">
        <v>74.2</v>
      </c>
      <c r="J9" s="21">
        <f t="shared" si="3"/>
        <v>29.680000000000003</v>
      </c>
      <c r="K9" s="21">
        <f aca="true" t="shared" si="5" ref="K9:K30">I9*0.4</f>
        <v>29.680000000000003</v>
      </c>
      <c r="L9" s="20">
        <f t="shared" si="4"/>
        <v>68.68</v>
      </c>
      <c r="M9" s="22"/>
      <c r="N9" s="4"/>
      <c r="O9" s="3"/>
      <c r="P9" s="3"/>
      <c r="Q9" s="9">
        <f t="shared" si="1"/>
        <v>29.680000000000003</v>
      </c>
      <c r="R9" s="9">
        <f t="shared" si="2"/>
        <v>39</v>
      </c>
      <c r="S9" s="3">
        <v>2.2</v>
      </c>
      <c r="T9" s="3">
        <v>2</v>
      </c>
    </row>
    <row r="10" spans="1:20" s="1" customFormat="1" ht="31.5" customHeight="1">
      <c r="A10" s="24">
        <v>5</v>
      </c>
      <c r="B10" s="19" t="s">
        <v>75</v>
      </c>
      <c r="C10" s="19" t="s">
        <v>50</v>
      </c>
      <c r="D10" s="19" t="s">
        <v>26</v>
      </c>
      <c r="E10" s="19">
        <v>65</v>
      </c>
      <c r="F10" s="19">
        <v>77</v>
      </c>
      <c r="G10" s="19">
        <v>142</v>
      </c>
      <c r="H10" s="25">
        <f t="shared" si="0"/>
        <v>42.6</v>
      </c>
      <c r="I10" s="25">
        <v>78.6</v>
      </c>
      <c r="J10" s="21">
        <f t="shared" si="3"/>
        <v>31.439999999999998</v>
      </c>
      <c r="K10" s="25">
        <f t="shared" si="5"/>
        <v>31.439999999999998</v>
      </c>
      <c r="L10" s="20">
        <f t="shared" si="4"/>
        <v>74.03999999999999</v>
      </c>
      <c r="M10" s="26"/>
      <c r="N10" s="6"/>
      <c r="O10" s="8"/>
      <c r="P10" s="8"/>
      <c r="Q10" s="10">
        <f t="shared" si="1"/>
        <v>31.439999999999998</v>
      </c>
      <c r="R10" s="10">
        <f t="shared" si="2"/>
        <v>42.6</v>
      </c>
      <c r="S10" s="7">
        <v>2.1</v>
      </c>
      <c r="T10" s="7">
        <v>2</v>
      </c>
    </row>
    <row r="11" spans="1:20" ht="31.5" customHeight="1">
      <c r="A11" s="33">
        <v>6</v>
      </c>
      <c r="B11" s="28" t="s">
        <v>15</v>
      </c>
      <c r="C11" s="28" t="s">
        <v>51</v>
      </c>
      <c r="D11" s="28" t="s">
        <v>27</v>
      </c>
      <c r="E11" s="28">
        <v>63.5</v>
      </c>
      <c r="F11" s="28">
        <v>77</v>
      </c>
      <c r="G11" s="28">
        <v>140.5</v>
      </c>
      <c r="H11" s="31">
        <f t="shared" si="0"/>
        <v>42.15</v>
      </c>
      <c r="I11" s="30">
        <v>80</v>
      </c>
      <c r="J11" s="30">
        <f t="shared" si="3"/>
        <v>32</v>
      </c>
      <c r="K11" s="30">
        <f t="shared" si="5"/>
        <v>32</v>
      </c>
      <c r="L11" s="31">
        <f t="shared" si="4"/>
        <v>74.15</v>
      </c>
      <c r="M11" s="34" t="s">
        <v>84</v>
      </c>
      <c r="N11" s="4"/>
      <c r="O11" s="3"/>
      <c r="P11" s="3"/>
      <c r="Q11" s="9">
        <f t="shared" si="1"/>
        <v>32</v>
      </c>
      <c r="R11" s="9">
        <f t="shared" si="2"/>
        <v>42.15</v>
      </c>
      <c r="S11" s="3">
        <v>2.3</v>
      </c>
      <c r="T11" s="3">
        <v>2</v>
      </c>
    </row>
    <row r="12" spans="1:20" ht="31.5" customHeight="1">
      <c r="A12" s="18">
        <v>7</v>
      </c>
      <c r="B12" s="19" t="s">
        <v>15</v>
      </c>
      <c r="C12" s="19" t="s">
        <v>52</v>
      </c>
      <c r="D12" s="19" t="s">
        <v>28</v>
      </c>
      <c r="E12" s="19">
        <v>55</v>
      </c>
      <c r="F12" s="19">
        <v>80</v>
      </c>
      <c r="G12" s="19">
        <v>135</v>
      </c>
      <c r="H12" s="20">
        <f t="shared" si="0"/>
        <v>40.5</v>
      </c>
      <c r="I12" s="21">
        <v>74</v>
      </c>
      <c r="J12" s="21">
        <f t="shared" si="3"/>
        <v>29.6</v>
      </c>
      <c r="K12" s="21">
        <f t="shared" si="5"/>
        <v>29.6</v>
      </c>
      <c r="L12" s="20">
        <f t="shared" si="4"/>
        <v>70.1</v>
      </c>
      <c r="M12" s="22"/>
      <c r="N12" s="4"/>
      <c r="O12" s="3"/>
      <c r="P12" s="3"/>
      <c r="Q12" s="9">
        <f t="shared" si="1"/>
        <v>29.6</v>
      </c>
      <c r="R12" s="9">
        <f t="shared" si="2"/>
        <v>40.5</v>
      </c>
      <c r="S12" s="3">
        <v>3.5</v>
      </c>
      <c r="T12" s="3">
        <v>3</v>
      </c>
    </row>
    <row r="13" spans="1:20" ht="31.5" customHeight="1">
      <c r="A13" s="33">
        <v>8</v>
      </c>
      <c r="B13" s="28" t="s">
        <v>76</v>
      </c>
      <c r="C13" s="28" t="s">
        <v>53</v>
      </c>
      <c r="D13" s="28" t="s">
        <v>29</v>
      </c>
      <c r="E13" s="28">
        <v>69</v>
      </c>
      <c r="F13" s="28">
        <v>55</v>
      </c>
      <c r="G13" s="28">
        <v>124</v>
      </c>
      <c r="H13" s="31">
        <f t="shared" si="0"/>
        <v>37.199999999999996</v>
      </c>
      <c r="I13" s="30">
        <v>79.4</v>
      </c>
      <c r="J13" s="30">
        <f t="shared" si="3"/>
        <v>31.760000000000005</v>
      </c>
      <c r="K13" s="30">
        <f t="shared" si="5"/>
        <v>31.760000000000005</v>
      </c>
      <c r="L13" s="31">
        <f t="shared" si="4"/>
        <v>68.96000000000001</v>
      </c>
      <c r="M13" s="34" t="s">
        <v>84</v>
      </c>
      <c r="N13" s="4"/>
      <c r="O13" s="3"/>
      <c r="P13" s="3"/>
      <c r="Q13" s="9">
        <f t="shared" si="1"/>
        <v>31.760000000000005</v>
      </c>
      <c r="R13" s="9">
        <f t="shared" si="2"/>
        <v>37.199999999999996</v>
      </c>
      <c r="S13" s="3">
        <v>3.1</v>
      </c>
      <c r="T13" s="3">
        <v>3</v>
      </c>
    </row>
    <row r="14" spans="1:20" ht="31.5" customHeight="1">
      <c r="A14" s="18">
        <v>9</v>
      </c>
      <c r="B14" s="19" t="s">
        <v>16</v>
      </c>
      <c r="C14" s="19" t="s">
        <v>54</v>
      </c>
      <c r="D14" s="19" t="s">
        <v>30</v>
      </c>
      <c r="E14" s="19">
        <v>65.5</v>
      </c>
      <c r="F14" s="19">
        <v>43</v>
      </c>
      <c r="G14" s="19">
        <v>108.5</v>
      </c>
      <c r="H14" s="20">
        <f t="shared" si="0"/>
        <v>32.55</v>
      </c>
      <c r="I14" s="21">
        <v>83.4</v>
      </c>
      <c r="J14" s="21">
        <f t="shared" si="3"/>
        <v>33.36000000000001</v>
      </c>
      <c r="K14" s="21">
        <f t="shared" si="5"/>
        <v>33.36000000000001</v>
      </c>
      <c r="L14" s="20">
        <f t="shared" si="4"/>
        <v>65.91</v>
      </c>
      <c r="M14" s="23"/>
      <c r="N14" s="4"/>
      <c r="O14" s="9" t="e">
        <f>#REF!*0.4+I14*0.6</f>
        <v>#REF!</v>
      </c>
      <c r="P14" s="9" t="e">
        <f>O14*0.4</f>
        <v>#REF!</v>
      </c>
      <c r="Q14" s="9">
        <f t="shared" si="1"/>
        <v>33.36000000000001</v>
      </c>
      <c r="R14" s="9">
        <f t="shared" si="2"/>
        <v>32.55</v>
      </c>
      <c r="S14" s="3">
        <v>3.2</v>
      </c>
      <c r="T14" s="3">
        <v>3</v>
      </c>
    </row>
    <row r="15" spans="1:20" ht="31.5" customHeight="1">
      <c r="A15" s="18">
        <v>10</v>
      </c>
      <c r="B15" s="19" t="s">
        <v>16</v>
      </c>
      <c r="C15" s="19" t="s">
        <v>55</v>
      </c>
      <c r="D15" s="19" t="s">
        <v>31</v>
      </c>
      <c r="E15" s="19">
        <v>65.5</v>
      </c>
      <c r="F15" s="19">
        <v>41</v>
      </c>
      <c r="G15" s="19">
        <v>106.5</v>
      </c>
      <c r="H15" s="20">
        <f t="shared" si="0"/>
        <v>31.95</v>
      </c>
      <c r="I15" s="21" t="s">
        <v>83</v>
      </c>
      <c r="J15" s="21"/>
      <c r="K15" s="21" t="e">
        <f t="shared" si="5"/>
        <v>#VALUE!</v>
      </c>
      <c r="L15" s="20">
        <f t="shared" si="4"/>
        <v>31.95</v>
      </c>
      <c r="M15" s="23"/>
      <c r="N15" s="4"/>
      <c r="O15" s="3"/>
      <c r="P15" s="3"/>
      <c r="Q15" s="9"/>
      <c r="R15" s="9">
        <f t="shared" si="2"/>
        <v>31.95</v>
      </c>
      <c r="S15" s="3">
        <v>3.3</v>
      </c>
      <c r="T15" s="3">
        <v>3</v>
      </c>
    </row>
    <row r="16" spans="1:20" s="1" customFormat="1" ht="31.5" customHeight="1">
      <c r="A16" s="24">
        <v>11</v>
      </c>
      <c r="B16" s="19" t="s">
        <v>16</v>
      </c>
      <c r="C16" s="19" t="s">
        <v>56</v>
      </c>
      <c r="D16" s="19" t="s">
        <v>32</v>
      </c>
      <c r="E16" s="19">
        <v>61.5</v>
      </c>
      <c r="F16" s="19">
        <v>45</v>
      </c>
      <c r="G16" s="19">
        <v>106.5</v>
      </c>
      <c r="H16" s="25">
        <f t="shared" si="0"/>
        <v>31.95</v>
      </c>
      <c r="I16" s="25">
        <v>78.6</v>
      </c>
      <c r="J16" s="21">
        <f t="shared" si="3"/>
        <v>31.439999999999998</v>
      </c>
      <c r="K16" s="25">
        <f t="shared" si="5"/>
        <v>31.439999999999998</v>
      </c>
      <c r="L16" s="20">
        <f t="shared" si="4"/>
        <v>63.39</v>
      </c>
      <c r="M16" s="26"/>
      <c r="N16" s="6"/>
      <c r="O16" s="10" t="e">
        <f>#REF!*0.4+I16*0.6</f>
        <v>#REF!</v>
      </c>
      <c r="P16" s="10" t="e">
        <f>O16*0.4</f>
        <v>#REF!</v>
      </c>
      <c r="Q16" s="10"/>
      <c r="R16" s="10">
        <f t="shared" si="2"/>
        <v>31.95</v>
      </c>
      <c r="S16" s="7">
        <v>3.4</v>
      </c>
      <c r="T16" s="7">
        <v>3</v>
      </c>
    </row>
    <row r="17" spans="1:20" ht="31.5" customHeight="1">
      <c r="A17" s="33">
        <v>12</v>
      </c>
      <c r="B17" s="28" t="s">
        <v>77</v>
      </c>
      <c r="C17" s="28" t="s">
        <v>57</v>
      </c>
      <c r="D17" s="28" t="s">
        <v>33</v>
      </c>
      <c r="E17" s="28">
        <v>70</v>
      </c>
      <c r="F17" s="28">
        <v>76</v>
      </c>
      <c r="G17" s="28">
        <v>146</v>
      </c>
      <c r="H17" s="31">
        <f t="shared" si="0"/>
        <v>43.8</v>
      </c>
      <c r="I17" s="30">
        <v>80.8</v>
      </c>
      <c r="J17" s="30">
        <f t="shared" si="3"/>
        <v>32.32</v>
      </c>
      <c r="K17" s="30">
        <f t="shared" si="5"/>
        <v>32.32</v>
      </c>
      <c r="L17" s="31">
        <f t="shared" si="4"/>
        <v>76.12</v>
      </c>
      <c r="M17" s="34" t="s">
        <v>84</v>
      </c>
      <c r="N17" s="4"/>
      <c r="O17" s="9" t="e">
        <f>#REF!*0.4+I17*0.6</f>
        <v>#REF!</v>
      </c>
      <c r="P17" s="9" t="e">
        <f>O17*0.4</f>
        <v>#REF!</v>
      </c>
      <c r="Q17" s="9"/>
      <c r="R17" s="9">
        <f t="shared" si="2"/>
        <v>43.8</v>
      </c>
      <c r="S17" s="3">
        <v>3.6</v>
      </c>
      <c r="T17" s="3">
        <v>3</v>
      </c>
    </row>
    <row r="18" spans="1:20" ht="31.5" customHeight="1">
      <c r="A18" s="18">
        <v>13</v>
      </c>
      <c r="B18" s="19" t="s">
        <v>17</v>
      </c>
      <c r="C18" s="19" t="s">
        <v>58</v>
      </c>
      <c r="D18" s="19" t="s">
        <v>34</v>
      </c>
      <c r="E18" s="19">
        <v>72</v>
      </c>
      <c r="F18" s="19">
        <v>69</v>
      </c>
      <c r="G18" s="19">
        <v>141</v>
      </c>
      <c r="H18" s="20">
        <f t="shared" si="0"/>
        <v>42.3</v>
      </c>
      <c r="I18" s="21" t="s">
        <v>83</v>
      </c>
      <c r="J18" s="21"/>
      <c r="K18" s="21" t="e">
        <f t="shared" si="5"/>
        <v>#VALUE!</v>
      </c>
      <c r="L18" s="20">
        <f t="shared" si="4"/>
        <v>42.3</v>
      </c>
      <c r="M18" s="22"/>
      <c r="N18" s="4"/>
      <c r="O18" s="3"/>
      <c r="P18" s="3"/>
      <c r="Q18" s="9" t="e">
        <f aca="true" t="shared" si="6" ref="Q18:Q30">I18*0.4</f>
        <v>#VALUE!</v>
      </c>
      <c r="R18" s="9">
        <f t="shared" si="2"/>
        <v>42.3</v>
      </c>
      <c r="S18" s="3">
        <v>4.2</v>
      </c>
      <c r="T18" s="3">
        <v>4</v>
      </c>
    </row>
    <row r="19" spans="1:20" ht="31.5" customHeight="1">
      <c r="A19" s="18">
        <v>14</v>
      </c>
      <c r="B19" s="19" t="s">
        <v>17</v>
      </c>
      <c r="C19" s="19" t="s">
        <v>59</v>
      </c>
      <c r="D19" s="19" t="s">
        <v>35</v>
      </c>
      <c r="E19" s="19">
        <v>61.5</v>
      </c>
      <c r="F19" s="19">
        <v>75</v>
      </c>
      <c r="G19" s="19">
        <v>136.5</v>
      </c>
      <c r="H19" s="20">
        <f t="shared" si="0"/>
        <v>40.949999999999996</v>
      </c>
      <c r="I19" s="21" t="s">
        <v>83</v>
      </c>
      <c r="J19" s="21"/>
      <c r="K19" s="21" t="e">
        <f t="shared" si="5"/>
        <v>#VALUE!</v>
      </c>
      <c r="L19" s="20">
        <f t="shared" si="4"/>
        <v>40.949999999999996</v>
      </c>
      <c r="M19" s="23"/>
      <c r="N19" s="4"/>
      <c r="O19" s="11"/>
      <c r="P19" s="11"/>
      <c r="Q19" s="9" t="e">
        <f t="shared" si="6"/>
        <v>#VALUE!</v>
      </c>
      <c r="R19" s="9">
        <f t="shared" si="2"/>
        <v>40.949999999999996</v>
      </c>
      <c r="S19" s="3">
        <v>4.1</v>
      </c>
      <c r="T19" s="3">
        <v>4</v>
      </c>
    </row>
    <row r="20" spans="1:20" ht="31.5" customHeight="1">
      <c r="A20" s="33">
        <v>15</v>
      </c>
      <c r="B20" s="28" t="s">
        <v>78</v>
      </c>
      <c r="C20" s="28" t="s">
        <v>60</v>
      </c>
      <c r="D20" s="28" t="s">
        <v>36</v>
      </c>
      <c r="E20" s="28">
        <v>61</v>
      </c>
      <c r="F20" s="28">
        <v>68</v>
      </c>
      <c r="G20" s="28">
        <v>129</v>
      </c>
      <c r="H20" s="31">
        <f t="shared" si="0"/>
        <v>38.699999999999996</v>
      </c>
      <c r="I20" s="30">
        <v>80.2</v>
      </c>
      <c r="J20" s="30">
        <f t="shared" si="3"/>
        <v>32.080000000000005</v>
      </c>
      <c r="K20" s="30">
        <f t="shared" si="5"/>
        <v>32.080000000000005</v>
      </c>
      <c r="L20" s="31">
        <f t="shared" si="4"/>
        <v>70.78</v>
      </c>
      <c r="M20" s="34" t="s">
        <v>84</v>
      </c>
      <c r="N20" s="4"/>
      <c r="O20" s="3"/>
      <c r="P20" s="3"/>
      <c r="Q20" s="9">
        <f t="shared" si="6"/>
        <v>32.080000000000005</v>
      </c>
      <c r="R20" s="9">
        <f t="shared" si="2"/>
        <v>38.699999999999996</v>
      </c>
      <c r="S20" s="3">
        <v>4.3</v>
      </c>
      <c r="T20" s="3">
        <v>4</v>
      </c>
    </row>
    <row r="21" spans="1:20" ht="31.5" customHeight="1">
      <c r="A21" s="18">
        <v>16</v>
      </c>
      <c r="B21" s="19" t="s">
        <v>18</v>
      </c>
      <c r="C21" s="19" t="s">
        <v>61</v>
      </c>
      <c r="D21" s="19" t="s">
        <v>37</v>
      </c>
      <c r="E21" s="19">
        <v>52.5</v>
      </c>
      <c r="F21" s="19">
        <v>65</v>
      </c>
      <c r="G21" s="19">
        <v>117.5</v>
      </c>
      <c r="H21" s="20">
        <f t="shared" si="0"/>
        <v>35.25</v>
      </c>
      <c r="I21" s="21">
        <v>79.6</v>
      </c>
      <c r="J21" s="21">
        <f t="shared" si="3"/>
        <v>31.84</v>
      </c>
      <c r="K21" s="21">
        <f t="shared" si="5"/>
        <v>31.84</v>
      </c>
      <c r="L21" s="20">
        <f t="shared" si="4"/>
        <v>67.09</v>
      </c>
      <c r="M21" s="22"/>
      <c r="N21" s="4"/>
      <c r="O21" s="3"/>
      <c r="P21" s="3"/>
      <c r="Q21" s="9">
        <f t="shared" si="6"/>
        <v>31.84</v>
      </c>
      <c r="R21" s="9">
        <f t="shared" si="2"/>
        <v>35.25</v>
      </c>
      <c r="S21" s="3">
        <v>5.3</v>
      </c>
      <c r="T21" s="3">
        <v>5</v>
      </c>
    </row>
    <row r="22" spans="1:20" ht="31.5" customHeight="1">
      <c r="A22" s="18">
        <v>17</v>
      </c>
      <c r="B22" s="19" t="s">
        <v>18</v>
      </c>
      <c r="C22" s="19" t="s">
        <v>62</v>
      </c>
      <c r="D22" s="19" t="s">
        <v>38</v>
      </c>
      <c r="E22" s="19">
        <v>53</v>
      </c>
      <c r="F22" s="19">
        <v>64</v>
      </c>
      <c r="G22" s="19">
        <v>117</v>
      </c>
      <c r="H22" s="20">
        <f t="shared" si="0"/>
        <v>35.1</v>
      </c>
      <c r="I22" s="21">
        <v>76.4</v>
      </c>
      <c r="J22" s="21">
        <f t="shared" si="3"/>
        <v>30.560000000000002</v>
      </c>
      <c r="K22" s="21">
        <f t="shared" si="5"/>
        <v>30.560000000000002</v>
      </c>
      <c r="L22" s="20">
        <f t="shared" si="4"/>
        <v>65.66</v>
      </c>
      <c r="M22" s="23"/>
      <c r="N22" s="4"/>
      <c r="O22" s="3"/>
      <c r="P22" s="3"/>
      <c r="Q22" s="9">
        <f t="shared" si="6"/>
        <v>30.560000000000002</v>
      </c>
      <c r="R22" s="9">
        <f t="shared" si="2"/>
        <v>35.1</v>
      </c>
      <c r="S22" s="3">
        <v>5.2</v>
      </c>
      <c r="T22" s="3">
        <v>5</v>
      </c>
    </row>
    <row r="23" spans="1:20" s="1" customFormat="1" ht="31.5" customHeight="1">
      <c r="A23" s="24">
        <v>18</v>
      </c>
      <c r="B23" s="19" t="s">
        <v>79</v>
      </c>
      <c r="C23" s="19" t="s">
        <v>63</v>
      </c>
      <c r="D23" s="19" t="s">
        <v>39</v>
      </c>
      <c r="E23" s="19">
        <v>67</v>
      </c>
      <c r="F23" s="19">
        <v>74</v>
      </c>
      <c r="G23" s="19">
        <v>141</v>
      </c>
      <c r="H23" s="25">
        <f t="shared" si="0"/>
        <v>42.3</v>
      </c>
      <c r="I23" s="25">
        <v>74.6</v>
      </c>
      <c r="J23" s="21">
        <f t="shared" si="3"/>
        <v>29.84</v>
      </c>
      <c r="K23" s="25">
        <f t="shared" si="5"/>
        <v>29.84</v>
      </c>
      <c r="L23" s="20">
        <f t="shared" si="4"/>
        <v>72.14</v>
      </c>
      <c r="M23" s="26"/>
      <c r="N23" s="6"/>
      <c r="O23" s="8"/>
      <c r="P23" s="8"/>
      <c r="Q23" s="10">
        <f t="shared" si="6"/>
        <v>29.84</v>
      </c>
      <c r="R23" s="10">
        <f t="shared" si="2"/>
        <v>42.3</v>
      </c>
      <c r="S23" s="7">
        <v>5.1</v>
      </c>
      <c r="T23" s="7">
        <v>5</v>
      </c>
    </row>
    <row r="24" spans="1:20" ht="31.5" customHeight="1">
      <c r="A24" s="33">
        <v>19</v>
      </c>
      <c r="B24" s="28" t="s">
        <v>19</v>
      </c>
      <c r="C24" s="28" t="s">
        <v>64</v>
      </c>
      <c r="D24" s="28" t="s">
        <v>40</v>
      </c>
      <c r="E24" s="28">
        <v>74</v>
      </c>
      <c r="F24" s="28">
        <v>63</v>
      </c>
      <c r="G24" s="28">
        <v>137</v>
      </c>
      <c r="H24" s="31">
        <f t="shared" si="0"/>
        <v>41.1</v>
      </c>
      <c r="I24" s="30">
        <v>83.2</v>
      </c>
      <c r="J24" s="30">
        <f t="shared" si="3"/>
        <v>33.28</v>
      </c>
      <c r="K24" s="30">
        <f t="shared" si="5"/>
        <v>33.28</v>
      </c>
      <c r="L24" s="31">
        <f t="shared" si="4"/>
        <v>74.38</v>
      </c>
      <c r="M24" s="34" t="s">
        <v>84</v>
      </c>
      <c r="N24" s="4"/>
      <c r="O24" s="3"/>
      <c r="P24" s="3"/>
      <c r="Q24" s="9">
        <f t="shared" si="6"/>
        <v>33.28</v>
      </c>
      <c r="R24" s="9">
        <f t="shared" si="2"/>
        <v>41.1</v>
      </c>
      <c r="S24" s="3">
        <v>6.1</v>
      </c>
      <c r="T24" s="3">
        <v>6</v>
      </c>
    </row>
    <row r="25" spans="1:20" ht="31.5" customHeight="1">
      <c r="A25" s="18">
        <v>20</v>
      </c>
      <c r="B25" s="19" t="s">
        <v>19</v>
      </c>
      <c r="C25" s="19" t="s">
        <v>65</v>
      </c>
      <c r="D25" s="19" t="s">
        <v>41</v>
      </c>
      <c r="E25" s="19">
        <v>61</v>
      </c>
      <c r="F25" s="19">
        <v>72</v>
      </c>
      <c r="G25" s="19">
        <v>133</v>
      </c>
      <c r="H25" s="20">
        <f t="shared" si="0"/>
        <v>39.9</v>
      </c>
      <c r="I25" s="21">
        <v>74.2</v>
      </c>
      <c r="J25" s="21">
        <f t="shared" si="3"/>
        <v>29.680000000000003</v>
      </c>
      <c r="K25" s="21">
        <f t="shared" si="5"/>
        <v>29.680000000000003</v>
      </c>
      <c r="L25" s="20">
        <f t="shared" si="4"/>
        <v>69.58</v>
      </c>
      <c r="M25" s="23"/>
      <c r="N25" s="4"/>
      <c r="O25" s="3"/>
      <c r="P25" s="3"/>
      <c r="Q25" s="9">
        <f t="shared" si="6"/>
        <v>29.680000000000003</v>
      </c>
      <c r="R25" s="9">
        <f t="shared" si="2"/>
        <v>39.9</v>
      </c>
      <c r="S25" s="3">
        <v>6.2</v>
      </c>
      <c r="T25" s="3">
        <v>6</v>
      </c>
    </row>
    <row r="26" spans="1:20" s="1" customFormat="1" ht="31.5" customHeight="1">
      <c r="A26" s="27">
        <v>21</v>
      </c>
      <c r="B26" s="28" t="s">
        <v>80</v>
      </c>
      <c r="C26" s="28" t="s">
        <v>66</v>
      </c>
      <c r="D26" s="28" t="s">
        <v>42</v>
      </c>
      <c r="E26" s="28">
        <v>65</v>
      </c>
      <c r="F26" s="28">
        <v>67</v>
      </c>
      <c r="G26" s="28">
        <v>132</v>
      </c>
      <c r="H26" s="29">
        <f t="shared" si="0"/>
        <v>39.6</v>
      </c>
      <c r="I26" s="29">
        <v>78.2</v>
      </c>
      <c r="J26" s="30">
        <f t="shared" si="3"/>
        <v>31.28</v>
      </c>
      <c r="K26" s="29">
        <f t="shared" si="5"/>
        <v>31.28</v>
      </c>
      <c r="L26" s="31">
        <f t="shared" si="4"/>
        <v>70.88</v>
      </c>
      <c r="M26" s="32" t="s">
        <v>84</v>
      </c>
      <c r="N26" s="6"/>
      <c r="O26" s="12"/>
      <c r="P26" s="12"/>
      <c r="Q26" s="10">
        <f t="shared" si="6"/>
        <v>31.28</v>
      </c>
      <c r="R26" s="10">
        <f t="shared" si="2"/>
        <v>39.6</v>
      </c>
      <c r="S26" s="7">
        <v>6.3</v>
      </c>
      <c r="T26" s="12">
        <v>6</v>
      </c>
    </row>
    <row r="27" spans="1:20" ht="31.5" customHeight="1">
      <c r="A27" s="18">
        <v>22</v>
      </c>
      <c r="B27" s="19" t="s">
        <v>20</v>
      </c>
      <c r="C27" s="19" t="s">
        <v>67</v>
      </c>
      <c r="D27" s="19" t="s">
        <v>43</v>
      </c>
      <c r="E27" s="19">
        <v>57.5</v>
      </c>
      <c r="F27" s="19">
        <v>65</v>
      </c>
      <c r="G27" s="19">
        <v>122.5</v>
      </c>
      <c r="H27" s="20">
        <f t="shared" si="0"/>
        <v>36.75</v>
      </c>
      <c r="I27" s="21">
        <v>76.6</v>
      </c>
      <c r="J27" s="21">
        <f t="shared" si="3"/>
        <v>30.64</v>
      </c>
      <c r="K27" s="21">
        <f t="shared" si="5"/>
        <v>30.64</v>
      </c>
      <c r="L27" s="20">
        <f t="shared" si="4"/>
        <v>67.39</v>
      </c>
      <c r="M27" s="22"/>
      <c r="N27" s="4"/>
      <c r="O27" s="3"/>
      <c r="P27" s="3"/>
      <c r="Q27" s="9">
        <f t="shared" si="6"/>
        <v>30.64</v>
      </c>
      <c r="R27" s="9">
        <f t="shared" si="2"/>
        <v>36.75</v>
      </c>
      <c r="S27" s="3">
        <v>7.2</v>
      </c>
      <c r="T27" s="3">
        <v>7</v>
      </c>
    </row>
    <row r="28" spans="1:20" ht="31.5" customHeight="1">
      <c r="A28" s="33">
        <v>23</v>
      </c>
      <c r="B28" s="28" t="s">
        <v>81</v>
      </c>
      <c r="C28" s="28" t="s">
        <v>68</v>
      </c>
      <c r="D28" s="28" t="s">
        <v>44</v>
      </c>
      <c r="E28" s="28">
        <v>60</v>
      </c>
      <c r="F28" s="28">
        <v>78</v>
      </c>
      <c r="G28" s="28">
        <v>138</v>
      </c>
      <c r="H28" s="31">
        <f t="shared" si="0"/>
        <v>41.4</v>
      </c>
      <c r="I28" s="30">
        <v>81.4</v>
      </c>
      <c r="J28" s="30">
        <f t="shared" si="3"/>
        <v>32.56</v>
      </c>
      <c r="K28" s="30">
        <f t="shared" si="5"/>
        <v>32.56</v>
      </c>
      <c r="L28" s="31">
        <f t="shared" si="4"/>
        <v>73.96000000000001</v>
      </c>
      <c r="M28" s="34" t="s">
        <v>84</v>
      </c>
      <c r="N28" s="4"/>
      <c r="O28" s="3"/>
      <c r="P28" s="3"/>
      <c r="Q28" s="9">
        <f t="shared" si="6"/>
        <v>32.56</v>
      </c>
      <c r="R28" s="9">
        <f t="shared" si="2"/>
        <v>41.4</v>
      </c>
      <c r="S28" s="3">
        <v>7.3</v>
      </c>
      <c r="T28" s="3">
        <v>7</v>
      </c>
    </row>
    <row r="29" spans="1:20" ht="31.5" customHeight="1">
      <c r="A29" s="18">
        <v>24</v>
      </c>
      <c r="B29" s="19" t="s">
        <v>21</v>
      </c>
      <c r="C29" s="19" t="s">
        <v>69</v>
      </c>
      <c r="D29" s="19" t="s">
        <v>45</v>
      </c>
      <c r="E29" s="19">
        <v>69</v>
      </c>
      <c r="F29" s="19">
        <v>63</v>
      </c>
      <c r="G29" s="19">
        <v>132</v>
      </c>
      <c r="H29" s="20">
        <f t="shared" si="0"/>
        <v>39.6</v>
      </c>
      <c r="I29" s="21">
        <v>82.2</v>
      </c>
      <c r="J29" s="21">
        <f t="shared" si="3"/>
        <v>32.88</v>
      </c>
      <c r="K29" s="21">
        <f t="shared" si="5"/>
        <v>32.88</v>
      </c>
      <c r="L29" s="20">
        <f t="shared" si="4"/>
        <v>72.48</v>
      </c>
      <c r="M29" s="23"/>
      <c r="N29" s="4"/>
      <c r="O29" s="11"/>
      <c r="P29" s="11"/>
      <c r="Q29" s="9">
        <f t="shared" si="6"/>
        <v>32.88</v>
      </c>
      <c r="R29" s="9">
        <f t="shared" si="2"/>
        <v>39.6</v>
      </c>
      <c r="S29" s="3">
        <v>7.1</v>
      </c>
      <c r="T29" s="3">
        <v>7</v>
      </c>
    </row>
    <row r="30" spans="1:20" ht="31.5" customHeight="1">
      <c r="A30" s="18">
        <v>25</v>
      </c>
      <c r="B30" s="19" t="s">
        <v>21</v>
      </c>
      <c r="C30" s="19" t="s">
        <v>70</v>
      </c>
      <c r="D30" s="19" t="s">
        <v>46</v>
      </c>
      <c r="E30" s="19">
        <v>58.5</v>
      </c>
      <c r="F30" s="19">
        <v>72</v>
      </c>
      <c r="G30" s="19">
        <v>130.5</v>
      </c>
      <c r="H30" s="20">
        <f t="shared" si="0"/>
        <v>39.15</v>
      </c>
      <c r="I30" s="21">
        <v>79.2</v>
      </c>
      <c r="J30" s="21">
        <f t="shared" si="3"/>
        <v>31.680000000000003</v>
      </c>
      <c r="K30" s="21">
        <f t="shared" si="5"/>
        <v>31.680000000000003</v>
      </c>
      <c r="L30" s="20">
        <f t="shared" si="4"/>
        <v>70.83</v>
      </c>
      <c r="M30" s="22"/>
      <c r="N30" s="4"/>
      <c r="O30" s="3"/>
      <c r="P30" s="3"/>
      <c r="Q30" s="9">
        <f t="shared" si="6"/>
        <v>31.680000000000003</v>
      </c>
      <c r="R30" s="9">
        <f t="shared" si="2"/>
        <v>39.15</v>
      </c>
      <c r="S30" s="3">
        <v>8.3</v>
      </c>
      <c r="T30" s="3">
        <v>8</v>
      </c>
    </row>
  </sheetData>
  <sheetProtection/>
  <mergeCells count="11">
    <mergeCell ref="C4:C5"/>
    <mergeCell ref="D4:D5"/>
    <mergeCell ref="L4:L5"/>
    <mergeCell ref="A3:M3"/>
    <mergeCell ref="A2:M2"/>
    <mergeCell ref="A1:M1"/>
    <mergeCell ref="M4:M5"/>
    <mergeCell ref="I4:K4"/>
    <mergeCell ref="E4:H4"/>
    <mergeCell ref="A4:A5"/>
    <mergeCell ref="B4:B5"/>
  </mergeCells>
  <printOptions/>
  <pageMargins left="1.03" right="0.6692913385826772" top="0.9055118110236221" bottom="0.7874015748031497" header="0.35433070866141736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zzrsb1</dc:creator>
  <cp:keywords/>
  <dc:description/>
  <cp:lastModifiedBy>何晨瑕</cp:lastModifiedBy>
  <cp:lastPrinted>2021-12-13T01:56:16Z</cp:lastPrinted>
  <dcterms:created xsi:type="dcterms:W3CDTF">2021-07-03T08:51:27Z</dcterms:created>
  <dcterms:modified xsi:type="dcterms:W3CDTF">2021-12-13T01:57:40Z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