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<sst xmlns="http://schemas.openxmlformats.org/spreadsheetml/2006/main" count="270" uniqueCount="270">
  <si>
    <t>附件：</t>
  </si>
  <si>
    <t>2021年卧龙区参加中国•河南招才引智创新发展大会公开招聘
事业单位工作人员进入面试人员名单</t>
  </si>
  <si>
    <t>岗位代码</t>
  </si>
  <si>
    <t>姓名</t>
  </si>
  <si>
    <t>准考证号</t>
  </si>
  <si>
    <t>刘敏杰</t>
  </si>
  <si>
    <t>张灿</t>
  </si>
  <si>
    <t>焦曼帝</t>
  </si>
  <si>
    <t>215100113622</t>
  </si>
  <si>
    <t>范东雪</t>
  </si>
  <si>
    <t>李伟</t>
  </si>
  <si>
    <t>尤照文</t>
  </si>
  <si>
    <t>李楠</t>
  </si>
  <si>
    <t>李凝</t>
  </si>
  <si>
    <t>全欣</t>
  </si>
  <si>
    <t>丁玫</t>
  </si>
  <si>
    <t>武作梁</t>
  </si>
  <si>
    <t>马新婷</t>
  </si>
  <si>
    <t>张磊</t>
  </si>
  <si>
    <t>赵伊婧</t>
  </si>
  <si>
    <t>刘国静</t>
  </si>
  <si>
    <t>谢冰</t>
  </si>
  <si>
    <t>杨海天</t>
  </si>
  <si>
    <t>吴梦</t>
  </si>
  <si>
    <t>215100610413</t>
  </si>
  <si>
    <t>耿洋</t>
  </si>
  <si>
    <t>孔磊</t>
  </si>
  <si>
    <t>戚亚平</t>
  </si>
  <si>
    <t>张英浩</t>
  </si>
  <si>
    <t>翟方鸣</t>
  </si>
  <si>
    <t>姚星星</t>
  </si>
  <si>
    <t>靳寒</t>
  </si>
  <si>
    <t>姬金果</t>
  </si>
  <si>
    <t>谭清月</t>
  </si>
  <si>
    <t>蒙婷</t>
  </si>
  <si>
    <t>许高林</t>
  </si>
  <si>
    <t>米思奇</t>
  </si>
  <si>
    <t>张永奇</t>
  </si>
  <si>
    <t>王宝成</t>
  </si>
  <si>
    <t>李雷</t>
  </si>
  <si>
    <t>周健成</t>
  </si>
  <si>
    <t>程珂</t>
  </si>
  <si>
    <t>翟月</t>
  </si>
  <si>
    <t>李柯</t>
  </si>
  <si>
    <t>田倩倩</t>
  </si>
  <si>
    <t>袁一帆</t>
  </si>
  <si>
    <t>禹帆</t>
  </si>
  <si>
    <t>刘思雨</t>
  </si>
  <si>
    <t>王爽</t>
  </si>
  <si>
    <t>刘硕</t>
  </si>
  <si>
    <t>李喆</t>
  </si>
  <si>
    <t>陈慧婷</t>
  </si>
  <si>
    <t>袁化</t>
  </si>
  <si>
    <t>孙璐璐</t>
  </si>
  <si>
    <t>杨帅</t>
  </si>
  <si>
    <t>岁翼超</t>
  </si>
  <si>
    <t>苏颖</t>
  </si>
  <si>
    <t>郭丽</t>
  </si>
  <si>
    <t>张锋</t>
  </si>
  <si>
    <t>熊奕玮</t>
  </si>
  <si>
    <t>马聪</t>
  </si>
  <si>
    <t>陈乐天</t>
  </si>
  <si>
    <t>张清钰</t>
  </si>
  <si>
    <t>王伟</t>
  </si>
  <si>
    <t>211101705811</t>
  </si>
  <si>
    <t>朱泽奇</t>
  </si>
  <si>
    <t>贺帅</t>
  </si>
  <si>
    <t>王浩臣</t>
  </si>
  <si>
    <t>215101809206</t>
  </si>
  <si>
    <t>赵明</t>
  </si>
  <si>
    <t>李贺</t>
  </si>
  <si>
    <t>全浩</t>
  </si>
  <si>
    <t>彭超琦</t>
  </si>
  <si>
    <t>徐亚南</t>
  </si>
  <si>
    <t>张艳艳</t>
  </si>
  <si>
    <t>陈阳</t>
  </si>
  <si>
    <t>张畅</t>
  </si>
  <si>
    <t>程怡</t>
  </si>
  <si>
    <t>张朝萌</t>
  </si>
  <si>
    <t>刘智博</t>
  </si>
  <si>
    <t>马晓辰</t>
  </si>
  <si>
    <t>李昊</t>
  </si>
  <si>
    <t>张莹</t>
  </si>
  <si>
    <t>朱棣</t>
  </si>
  <si>
    <t>梁爽</t>
  </si>
  <si>
    <t>王国庆</t>
  </si>
  <si>
    <t>王瑞</t>
  </si>
  <si>
    <t>李新乐</t>
  </si>
  <si>
    <t>孙玉珠</t>
  </si>
  <si>
    <t>李曼</t>
  </si>
  <si>
    <t>张力方</t>
  </si>
  <si>
    <t>裴心悦</t>
  </si>
  <si>
    <t>王青贤</t>
  </si>
  <si>
    <t>王景</t>
  </si>
  <si>
    <t>赵宏斌</t>
  </si>
  <si>
    <t>王佳</t>
  </si>
  <si>
    <t>李靖</t>
  </si>
  <si>
    <t>张新雨</t>
  </si>
  <si>
    <t>宋璐璐</t>
  </si>
  <si>
    <t>朱建朋</t>
  </si>
  <si>
    <t>宋惠菽</t>
  </si>
  <si>
    <t>李天天</t>
  </si>
  <si>
    <t>高松源</t>
  </si>
  <si>
    <t>何春旭</t>
  </si>
  <si>
    <t>吕开元</t>
  </si>
  <si>
    <t>刘慧慧</t>
  </si>
  <si>
    <t>邵楚涵</t>
  </si>
  <si>
    <t>远遥</t>
  </si>
  <si>
    <t>包壮华</t>
  </si>
  <si>
    <t>吕婷</t>
  </si>
  <si>
    <t>张梦星</t>
  </si>
  <si>
    <t>从丁月</t>
  </si>
  <si>
    <t>周肃霜</t>
  </si>
  <si>
    <t>林海坤</t>
  </si>
  <si>
    <t>刘晓</t>
  </si>
  <si>
    <t>孙柯</t>
  </si>
  <si>
    <t>211103405916</t>
  </si>
  <si>
    <t>徐一博</t>
  </si>
  <si>
    <t>王英媓</t>
  </si>
  <si>
    <t>赵智慧</t>
  </si>
  <si>
    <t>梁玉</t>
  </si>
  <si>
    <t>李亚楠</t>
  </si>
  <si>
    <t>杨琳</t>
  </si>
  <si>
    <t>陈怡晴</t>
  </si>
  <si>
    <t>江山</t>
  </si>
  <si>
    <t>苗淑月</t>
  </si>
  <si>
    <t>王澍田</t>
  </si>
  <si>
    <t>杨洋洋</t>
  </si>
  <si>
    <t>赵迪</t>
  </si>
  <si>
    <t>王紫藤</t>
  </si>
  <si>
    <t>尹容宽</t>
  </si>
  <si>
    <t>黄浩</t>
  </si>
  <si>
    <t>袁晨</t>
  </si>
  <si>
    <t>张菲</t>
  </si>
  <si>
    <t>朱利</t>
  </si>
  <si>
    <t>殷梦</t>
  </si>
  <si>
    <t>黄颖</t>
  </si>
  <si>
    <t>吴楠</t>
  </si>
  <si>
    <t>张雨晴</t>
  </si>
  <si>
    <t>耿玄</t>
  </si>
  <si>
    <t>焦逸阳</t>
  </si>
  <si>
    <t>余佳玫</t>
  </si>
  <si>
    <t>张宏恩</t>
  </si>
  <si>
    <t>马威</t>
  </si>
  <si>
    <t>段有先</t>
  </si>
  <si>
    <t>王林威</t>
  </si>
  <si>
    <t>叶航妤</t>
  </si>
  <si>
    <t>路文杰</t>
  </si>
  <si>
    <t>王煜栋</t>
  </si>
  <si>
    <t>张梅</t>
  </si>
  <si>
    <t>靳双钰</t>
  </si>
  <si>
    <t>陈前昌</t>
  </si>
  <si>
    <t>刘佳</t>
  </si>
  <si>
    <t>吴银苗</t>
  </si>
  <si>
    <t>吕杨</t>
  </si>
  <si>
    <t>苏捷</t>
  </si>
  <si>
    <t>王雪源</t>
  </si>
  <si>
    <t>田振华</t>
  </si>
  <si>
    <t>宋浩</t>
  </si>
  <si>
    <t>李雪</t>
  </si>
  <si>
    <t>211104802523</t>
  </si>
  <si>
    <t>刘淼</t>
  </si>
  <si>
    <t>王子玮</t>
  </si>
  <si>
    <t>闫铎</t>
  </si>
  <si>
    <t>王兴东</t>
  </si>
  <si>
    <t>李坤阳</t>
  </si>
  <si>
    <t>张哲</t>
  </si>
  <si>
    <t>211105001421</t>
  </si>
  <si>
    <t>杜广璞</t>
  </si>
  <si>
    <t>梁柳</t>
  </si>
  <si>
    <t>张絮</t>
  </si>
  <si>
    <t>唐正</t>
  </si>
  <si>
    <t>李岚玉</t>
  </si>
  <si>
    <t>张硕</t>
  </si>
  <si>
    <t>马聿萱</t>
  </si>
  <si>
    <t>万家莹</t>
  </si>
  <si>
    <t>王颖鹏</t>
  </si>
  <si>
    <t>水磾</t>
  </si>
  <si>
    <t>吕臣英</t>
  </si>
  <si>
    <t>张焕</t>
  </si>
  <si>
    <t>215105409021</t>
  </si>
  <si>
    <t>刘艳妮</t>
  </si>
  <si>
    <t>杨继杰</t>
  </si>
  <si>
    <t>王德仕</t>
  </si>
  <si>
    <t>王居正</t>
  </si>
  <si>
    <t>张东东</t>
  </si>
  <si>
    <t>陈吉阳</t>
  </si>
  <si>
    <t>王晓妍</t>
  </si>
  <si>
    <t>马卓升</t>
  </si>
  <si>
    <t>张广政</t>
  </si>
  <si>
    <t>徐友柯</t>
  </si>
  <si>
    <t>谢珂嵚</t>
  </si>
  <si>
    <t>闫传禹</t>
  </si>
  <si>
    <t>刘泽政</t>
  </si>
  <si>
    <t>王瑞雪</t>
  </si>
  <si>
    <t>刘锦锦</t>
  </si>
  <si>
    <t>陈兰</t>
  </si>
  <si>
    <t>王旭阳</t>
  </si>
  <si>
    <t>柳笑</t>
  </si>
  <si>
    <t>陈元琳</t>
  </si>
  <si>
    <t>曹丙环</t>
  </si>
  <si>
    <t>张珂鸣</t>
  </si>
  <si>
    <t>苗芳</t>
  </si>
  <si>
    <t>魏新阳</t>
  </si>
  <si>
    <t>姚格格</t>
  </si>
  <si>
    <t>王菁菁</t>
  </si>
  <si>
    <t>徐睿</t>
  </si>
  <si>
    <t>魏佳斌</t>
  </si>
  <si>
    <t>王宁如</t>
  </si>
  <si>
    <t>王清晨</t>
  </si>
  <si>
    <t>殷德源</t>
  </si>
  <si>
    <t>张茼彧</t>
  </si>
  <si>
    <t>王金淼</t>
  </si>
  <si>
    <t>李天意</t>
  </si>
  <si>
    <t>陈星伊</t>
  </si>
  <si>
    <t>曹亚婉</t>
  </si>
  <si>
    <t>魏雨生</t>
  </si>
  <si>
    <t>黄贵庚</t>
  </si>
  <si>
    <t>陈艺伟</t>
  </si>
  <si>
    <t>周婧寅</t>
  </si>
  <si>
    <t>于佳琪</t>
  </si>
  <si>
    <t>王文豪</t>
  </si>
  <si>
    <t>王姣姣</t>
  </si>
  <si>
    <t>郑增旺</t>
  </si>
  <si>
    <t>崔巧琳</t>
  </si>
  <si>
    <t>杜怡晨</t>
  </si>
  <si>
    <t>张贤明</t>
  </si>
  <si>
    <t>杨晓柯</t>
  </si>
  <si>
    <t>邢美娜</t>
  </si>
  <si>
    <t>王冰</t>
  </si>
  <si>
    <t>刘娟</t>
  </si>
  <si>
    <t>郭莹</t>
  </si>
  <si>
    <t>任兴</t>
  </si>
  <si>
    <t>苏鼎</t>
  </si>
  <si>
    <t>蒋卓仕</t>
  </si>
  <si>
    <t>李倪源</t>
  </si>
  <si>
    <t>李俊鹏</t>
  </si>
  <si>
    <t>范中克</t>
  </si>
  <si>
    <t>刘柄辰</t>
  </si>
  <si>
    <t>范丽敏</t>
  </si>
  <si>
    <t>张军峰</t>
  </si>
  <si>
    <t>李意纯</t>
  </si>
  <si>
    <t>李硕</t>
  </si>
  <si>
    <t>杜艳丽</t>
  </si>
  <si>
    <t>贾浩</t>
  </si>
  <si>
    <t>郭豫宛</t>
  </si>
  <si>
    <t>张鑫</t>
  </si>
  <si>
    <t>安梦珂</t>
  </si>
  <si>
    <t>孙向飞</t>
  </si>
  <si>
    <t>樊欢欢</t>
  </si>
  <si>
    <t>吕书阳</t>
  </si>
  <si>
    <t>秦智强</t>
  </si>
  <si>
    <t>宋海源</t>
  </si>
  <si>
    <t>靳浩龑</t>
  </si>
  <si>
    <t>王宝</t>
  </si>
  <si>
    <t>曹圆岗</t>
  </si>
  <si>
    <t>袁宁</t>
  </si>
  <si>
    <t>李涛</t>
  </si>
  <si>
    <t>王雪瑶</t>
  </si>
  <si>
    <t>高权</t>
  </si>
  <si>
    <t>朱明辉</t>
  </si>
  <si>
    <t>周宏彬</t>
  </si>
  <si>
    <t>尚尧</t>
  </si>
  <si>
    <t>吴彤</t>
  </si>
  <si>
    <t>刘征晓</t>
  </si>
  <si>
    <t>郑党伟</t>
  </si>
  <si>
    <t>郭国利</t>
  </si>
  <si>
    <t>邢英禹</t>
  </si>
  <si>
    <t>韩保帅</t>
  </si>
  <si>
    <t>魏杰雪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</si>
</sst>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0"/>
  <sheetViews>
    <sheetView tabSelected="1" topLeftCell="A172" workbookViewId="0">
      <selection activeCell="E236" sqref="E236"/>
    </sheetView>
  </sheetViews>
  <sheetFormatPr defaultColWidth="9" defaultRowHeight="15" customHeight="1" outlineLevelCol="2"/>
  <cols>
    <col min="1" max="1" width="24.625" style="1" customWidth="1"/>
    <col min="2" max="2" width="24.625" style="3" customWidth="1"/>
    <col min="3" max="3" width="42" style="1" customWidth="1"/>
    <col min="4" max="16361" width="9" style="1" customWidth="1"/>
    <col min="16362" max="16369" width="9" style="1"/>
    <col min="16370" max="16370" width="9" style="4"/>
    <col min="16371" max="16384" width="9" style="1"/>
  </cols>
  <sheetData>
    <row r="1" ht="27" customHeight="1" spans="1:1">
      <c r="A1" s="5" t="s">
        <v>0</v>
      </c>
    </row>
    <row r="2" s="1" customFormat="1" ht="48" customHeight="1" spans="1:3">
      <c r="A2" s="6" t="s">
        <v>1</v>
      </c>
      <c r="B2" s="6"/>
      <c r="C2" s="6"/>
    </row>
    <row r="3" s="2" customFormat="1" ht="25" customHeight="1" spans="1:3">
      <c r="A3" s="7" t="s">
        <v>2</v>
      </c>
      <c r="B3" s="8" t="s">
        <v>3</v>
      </c>
      <c r="C3" s="8" t="s">
        <v>4</v>
      </c>
    </row>
    <row r="4" s="1" customFormat="1" customHeight="1" spans="1:3">
      <c r="A4" s="9" t="str">
        <f>"1001"</f>
        <v>1001</v>
      </c>
      <c r="B4" s="9" t="s">
        <v>5</v>
      </c>
      <c r="C4" s="9" t="str">
        <f>"215100111229"</f>
        <v>215100111229</v>
      </c>
    </row>
    <row r="5" s="1" customFormat="1" customHeight="1" spans="1:3">
      <c r="A5" s="9" t="str">
        <f>"1001"</f>
        <v>1001</v>
      </c>
      <c r="B5" s="9" t="s">
        <v>6</v>
      </c>
      <c r="C5" s="9" t="str">
        <f>"215100108423"</f>
        <v>215100108423</v>
      </c>
    </row>
    <row r="6" s="1" customFormat="1" customHeight="1" spans="1:3">
      <c r="A6" s="9" t="str">
        <f>"1001"</f>
        <v>1001</v>
      </c>
      <c r="B6" s="9" t="s">
        <v>7</v>
      </c>
      <c r="C6" s="9" t="s">
        <v>8</v>
      </c>
    </row>
    <row r="7" s="1" customFormat="1" customHeight="1" spans="1:3">
      <c r="A7" s="9" t="str">
        <f t="shared" ref="A7:A9" si="0">"1002"</f>
        <v>1002</v>
      </c>
      <c r="B7" s="9" t="s">
        <v>9</v>
      </c>
      <c r="C7" s="9" t="str">
        <f>"215100212623"</f>
        <v>215100212623</v>
      </c>
    </row>
    <row r="8" s="1" customFormat="1" customHeight="1" spans="1:3">
      <c r="A8" s="9" t="str">
        <f t="shared" si="0"/>
        <v>1002</v>
      </c>
      <c r="B8" s="9" t="s">
        <v>10</v>
      </c>
      <c r="C8" s="9" t="str">
        <f>"215100210127"</f>
        <v>215100210127</v>
      </c>
    </row>
    <row r="9" s="1" customFormat="1" customHeight="1" spans="1:3">
      <c r="A9" s="9" t="str">
        <f t="shared" si="0"/>
        <v>1002</v>
      </c>
      <c r="B9" s="9" t="s">
        <v>11</v>
      </c>
      <c r="C9" s="9" t="str">
        <f>"215100214016"</f>
        <v>215100214016</v>
      </c>
    </row>
    <row r="10" s="1" customFormat="1" customHeight="1" spans="1:3">
      <c r="A10" s="9" t="str">
        <f t="shared" ref="A10:A12" si="1">"1003"</f>
        <v>1003</v>
      </c>
      <c r="B10" s="9" t="s">
        <v>12</v>
      </c>
      <c r="C10" s="9" t="str">
        <f>"211100303126"</f>
        <v>211100303126</v>
      </c>
    </row>
    <row r="11" s="1" customFormat="1" customHeight="1" spans="1:3">
      <c r="A11" s="9" t="str">
        <f t="shared" si="1"/>
        <v>1003</v>
      </c>
      <c r="B11" s="9" t="s">
        <v>13</v>
      </c>
      <c r="C11" s="9" t="str">
        <f>"215100309713"</f>
        <v>215100309713</v>
      </c>
    </row>
    <row r="12" s="1" customFormat="1" customHeight="1" spans="1:3">
      <c r="A12" s="9" t="str">
        <f t="shared" si="1"/>
        <v>1003</v>
      </c>
      <c r="B12" s="9" t="s">
        <v>14</v>
      </c>
      <c r="C12" s="9" t="str">
        <f>"211100301118"</f>
        <v>211100301118</v>
      </c>
    </row>
    <row r="13" s="1" customFormat="1" customHeight="1" spans="1:3">
      <c r="A13" s="9" t="str">
        <f t="shared" ref="A13:A15" si="2">"1004"</f>
        <v>1004</v>
      </c>
      <c r="B13" s="9" t="s">
        <v>15</v>
      </c>
      <c r="C13" s="9" t="str">
        <f>"215100407624"</f>
        <v>215100407624</v>
      </c>
    </row>
    <row r="14" s="1" customFormat="1" customHeight="1" spans="1:3">
      <c r="A14" s="9" t="str">
        <f t="shared" si="2"/>
        <v>1004</v>
      </c>
      <c r="B14" s="9" t="s">
        <v>16</v>
      </c>
      <c r="C14" s="9" t="str">
        <f>"215100411710"</f>
        <v>215100411710</v>
      </c>
    </row>
    <row r="15" s="1" customFormat="1" customHeight="1" spans="1:3">
      <c r="A15" s="9" t="str">
        <f t="shared" si="2"/>
        <v>1004</v>
      </c>
      <c r="B15" s="9" t="s">
        <v>17</v>
      </c>
      <c r="C15" s="9" t="str">
        <f>"211100405014"</f>
        <v>211100405014</v>
      </c>
    </row>
    <row r="16" s="1" customFormat="1" customHeight="1" spans="1:3">
      <c r="A16" s="9" t="str">
        <f t="shared" ref="A16:A18" si="3">"1005"</f>
        <v>1005</v>
      </c>
      <c r="B16" s="9" t="s">
        <v>18</v>
      </c>
      <c r="C16" s="9" t="str">
        <f>"215100513804"</f>
        <v>215100513804</v>
      </c>
    </row>
    <row r="17" s="1" customFormat="1" customHeight="1" spans="1:3">
      <c r="A17" s="9" t="str">
        <f t="shared" si="3"/>
        <v>1005</v>
      </c>
      <c r="B17" s="9" t="s">
        <v>19</v>
      </c>
      <c r="C17" s="9" t="str">
        <f>"211100501706"</f>
        <v>211100501706</v>
      </c>
    </row>
    <row r="18" s="1" customFormat="1" customHeight="1" spans="1:3">
      <c r="A18" s="9" t="str">
        <f t="shared" si="3"/>
        <v>1005</v>
      </c>
      <c r="B18" s="9" t="s">
        <v>20</v>
      </c>
      <c r="C18" s="9" t="str">
        <f>"211100505518"</f>
        <v>211100505518</v>
      </c>
    </row>
    <row r="19" s="1" customFormat="1" customHeight="1" spans="1:3">
      <c r="A19" s="9" t="str">
        <f t="shared" ref="A19:A21" si="4">"1006"</f>
        <v>1006</v>
      </c>
      <c r="B19" s="9" t="s">
        <v>21</v>
      </c>
      <c r="C19" s="9" t="str">
        <f>"215100612310"</f>
        <v>215100612310</v>
      </c>
    </row>
    <row r="20" s="1" customFormat="1" customHeight="1" spans="1:3">
      <c r="A20" s="9" t="str">
        <f t="shared" si="4"/>
        <v>1006</v>
      </c>
      <c r="B20" s="9" t="s">
        <v>22</v>
      </c>
      <c r="C20" s="9" t="str">
        <f>"215100613501"</f>
        <v>215100613501</v>
      </c>
    </row>
    <row r="21" s="1" customFormat="1" customHeight="1" spans="1:3">
      <c r="A21" s="9" t="str">
        <f t="shared" si="4"/>
        <v>1006</v>
      </c>
      <c r="B21" s="9" t="s">
        <v>23</v>
      </c>
      <c r="C21" s="10" t="s">
        <v>24</v>
      </c>
    </row>
    <row r="22" s="1" customFormat="1" customHeight="1" spans="1:3">
      <c r="A22" s="9" t="str">
        <f t="shared" ref="A22:A24" si="5">"1007"</f>
        <v>1007</v>
      </c>
      <c r="B22" s="9" t="s">
        <v>25</v>
      </c>
      <c r="C22" s="9" t="str">
        <f>"211100700803"</f>
        <v>211100700803</v>
      </c>
    </row>
    <row r="23" s="1" customFormat="1" customHeight="1" spans="1:3">
      <c r="A23" s="9" t="str">
        <f t="shared" si="5"/>
        <v>1007</v>
      </c>
      <c r="B23" s="9" t="s">
        <v>26</v>
      </c>
      <c r="C23" s="9" t="str">
        <f>"215100710405"</f>
        <v>215100710405</v>
      </c>
    </row>
    <row r="24" s="1" customFormat="1" customHeight="1" spans="1:3">
      <c r="A24" s="9" t="str">
        <f t="shared" si="5"/>
        <v>1007</v>
      </c>
      <c r="B24" s="9" t="s">
        <v>27</v>
      </c>
      <c r="C24" s="9" t="str">
        <f>"215100713630"</f>
        <v>215100713630</v>
      </c>
    </row>
    <row r="25" s="1" customFormat="1" customHeight="1" spans="1:3">
      <c r="A25" s="9" t="str">
        <f t="shared" ref="A25:A27" si="6">"1008"</f>
        <v>1008</v>
      </c>
      <c r="B25" s="9" t="s">
        <v>28</v>
      </c>
      <c r="C25" s="9" t="str">
        <f>"211100804518"</f>
        <v>211100804518</v>
      </c>
    </row>
    <row r="26" s="1" customFormat="1" customHeight="1" spans="1:3">
      <c r="A26" s="9" t="str">
        <f t="shared" si="6"/>
        <v>1008</v>
      </c>
      <c r="B26" s="9" t="s">
        <v>29</v>
      </c>
      <c r="C26" s="9" t="str">
        <f>"211100802514"</f>
        <v>211100802514</v>
      </c>
    </row>
    <row r="27" s="1" customFormat="1" customHeight="1" spans="1:3">
      <c r="A27" s="9" t="str">
        <f t="shared" si="6"/>
        <v>1008</v>
      </c>
      <c r="B27" s="9" t="s">
        <v>30</v>
      </c>
      <c r="C27" s="9" t="str">
        <f>"211100804504"</f>
        <v>211100804504</v>
      </c>
    </row>
    <row r="28" s="1" customFormat="1" customHeight="1" spans="1:3">
      <c r="A28" s="9" t="str">
        <f t="shared" ref="A28:A30" si="7">"1009"</f>
        <v>1009</v>
      </c>
      <c r="B28" s="9" t="s">
        <v>31</v>
      </c>
      <c r="C28" s="9" t="str">
        <f>"215100911429"</f>
        <v>215100911429</v>
      </c>
    </row>
    <row r="29" s="1" customFormat="1" customHeight="1" spans="1:3">
      <c r="A29" s="9" t="str">
        <f t="shared" si="7"/>
        <v>1009</v>
      </c>
      <c r="B29" s="9" t="s">
        <v>32</v>
      </c>
      <c r="C29" s="9" t="str">
        <f>"211100901806"</f>
        <v>211100901806</v>
      </c>
    </row>
    <row r="30" s="1" customFormat="1" customHeight="1" spans="1:3">
      <c r="A30" s="9" t="str">
        <f t="shared" si="7"/>
        <v>1009</v>
      </c>
      <c r="B30" s="9" t="s">
        <v>33</v>
      </c>
      <c r="C30" s="9" t="str">
        <f>"215100913325"</f>
        <v>215100913325</v>
      </c>
    </row>
    <row r="31" s="1" customFormat="1" customHeight="1" spans="1:3">
      <c r="A31" s="9" t="str">
        <f t="shared" ref="A31:A33" si="8">"1010"</f>
        <v>1010</v>
      </c>
      <c r="B31" s="9" t="s">
        <v>34</v>
      </c>
      <c r="C31" s="9" t="str">
        <f>"211101000604"</f>
        <v>211101000604</v>
      </c>
    </row>
    <row r="32" s="1" customFormat="1" customHeight="1" spans="1:3">
      <c r="A32" s="9" t="str">
        <f t="shared" si="8"/>
        <v>1010</v>
      </c>
      <c r="B32" s="9" t="s">
        <v>35</v>
      </c>
      <c r="C32" s="9" t="str">
        <f>"215101010028"</f>
        <v>215101010028</v>
      </c>
    </row>
    <row r="33" s="1" customFormat="1" customHeight="1" spans="1:3">
      <c r="A33" s="9" t="str">
        <f t="shared" si="8"/>
        <v>1010</v>
      </c>
      <c r="B33" s="9" t="s">
        <v>36</v>
      </c>
      <c r="C33" s="9" t="str">
        <f>"211101003605"</f>
        <v>211101003605</v>
      </c>
    </row>
    <row r="34" s="1" customFormat="1" customHeight="1" spans="1:3">
      <c r="A34" s="9" t="str">
        <f t="shared" ref="A34:A36" si="9">"1011"</f>
        <v>1011</v>
      </c>
      <c r="B34" s="9" t="s">
        <v>37</v>
      </c>
      <c r="C34" s="9" t="str">
        <f>"211101101703"</f>
        <v>211101101703</v>
      </c>
    </row>
    <row r="35" s="1" customFormat="1" customHeight="1" spans="1:3">
      <c r="A35" s="9" t="str">
        <f t="shared" si="9"/>
        <v>1011</v>
      </c>
      <c r="B35" s="9" t="s">
        <v>38</v>
      </c>
      <c r="C35" s="9" t="str">
        <f>"211101104810"</f>
        <v>211101104810</v>
      </c>
    </row>
    <row r="36" s="1" customFormat="1" customHeight="1" spans="1:3">
      <c r="A36" s="9" t="str">
        <f t="shared" si="9"/>
        <v>1011</v>
      </c>
      <c r="B36" s="9" t="s">
        <v>39</v>
      </c>
      <c r="C36" s="9" t="str">
        <f>"211101102302"</f>
        <v>211101102302</v>
      </c>
    </row>
    <row r="37" s="1" customFormat="1" customHeight="1" spans="1:3">
      <c r="A37" s="9" t="str">
        <f t="shared" ref="A37:A39" si="10">"1012"</f>
        <v>1012</v>
      </c>
      <c r="B37" s="9" t="s">
        <v>40</v>
      </c>
      <c r="C37" s="9" t="str">
        <f>"215101210516"</f>
        <v>215101210516</v>
      </c>
    </row>
    <row r="38" s="1" customFormat="1" customHeight="1" spans="1:3">
      <c r="A38" s="9" t="str">
        <f t="shared" si="10"/>
        <v>1012</v>
      </c>
      <c r="B38" s="9" t="s">
        <v>41</v>
      </c>
      <c r="C38" s="9" t="str">
        <f>"211101206118"</f>
        <v>211101206118</v>
      </c>
    </row>
    <row r="39" s="1" customFormat="1" customHeight="1" spans="1:3">
      <c r="A39" s="9" t="str">
        <f t="shared" si="10"/>
        <v>1012</v>
      </c>
      <c r="B39" s="9" t="s">
        <v>42</v>
      </c>
      <c r="C39" s="9" t="str">
        <f>"211101202611"</f>
        <v>211101202611</v>
      </c>
    </row>
    <row r="40" s="1" customFormat="1" customHeight="1" spans="1:3">
      <c r="A40" s="9" t="str">
        <f t="shared" ref="A40:A42" si="11">"1013"</f>
        <v>1013</v>
      </c>
      <c r="B40" s="9" t="s">
        <v>43</v>
      </c>
      <c r="C40" s="9" t="str">
        <f>"215101308208"</f>
        <v>215101308208</v>
      </c>
    </row>
    <row r="41" s="1" customFormat="1" customHeight="1" spans="1:3">
      <c r="A41" s="9" t="str">
        <f t="shared" si="11"/>
        <v>1013</v>
      </c>
      <c r="B41" s="9" t="s">
        <v>44</v>
      </c>
      <c r="C41" s="9" t="str">
        <f>"211101304111"</f>
        <v>211101304111</v>
      </c>
    </row>
    <row r="42" s="1" customFormat="1" customHeight="1" spans="1:3">
      <c r="A42" s="9" t="str">
        <f t="shared" si="11"/>
        <v>1013</v>
      </c>
      <c r="B42" s="9" t="s">
        <v>45</v>
      </c>
      <c r="C42" s="9" t="str">
        <f>"215101312930"</f>
        <v>215101312930</v>
      </c>
    </row>
    <row r="43" s="1" customFormat="1" customHeight="1" spans="1:3">
      <c r="A43" s="9" t="str">
        <f t="shared" ref="A43:A45" si="12">"1014"</f>
        <v>1014</v>
      </c>
      <c r="B43" s="9" t="s">
        <v>46</v>
      </c>
      <c r="C43" s="9" t="str">
        <f>"211101401318"</f>
        <v>211101401318</v>
      </c>
    </row>
    <row r="44" s="1" customFormat="1" customHeight="1" spans="1:3">
      <c r="A44" s="9" t="str">
        <f t="shared" si="12"/>
        <v>1014</v>
      </c>
      <c r="B44" s="9" t="s">
        <v>47</v>
      </c>
      <c r="C44" s="9" t="str">
        <f>"211101400603"</f>
        <v>211101400603</v>
      </c>
    </row>
    <row r="45" s="1" customFormat="1" customHeight="1" spans="1:3">
      <c r="A45" s="9" t="str">
        <f t="shared" si="12"/>
        <v>1014</v>
      </c>
      <c r="B45" s="9" t="s">
        <v>48</v>
      </c>
      <c r="C45" s="9" t="str">
        <f>"211101406130"</f>
        <v>211101406130</v>
      </c>
    </row>
    <row r="46" s="1" customFormat="1" customHeight="1" spans="1:3">
      <c r="A46" s="9" t="str">
        <f t="shared" ref="A46:A48" si="13">"1015"</f>
        <v>1015</v>
      </c>
      <c r="B46" s="9" t="s">
        <v>49</v>
      </c>
      <c r="C46" s="9" t="str">
        <f>"211101506330"</f>
        <v>211101506330</v>
      </c>
    </row>
    <row r="47" s="1" customFormat="1" customHeight="1" spans="1:3">
      <c r="A47" s="9" t="str">
        <f t="shared" si="13"/>
        <v>1015</v>
      </c>
      <c r="B47" s="9" t="s">
        <v>50</v>
      </c>
      <c r="C47" s="9" t="str">
        <f>"211101503907"</f>
        <v>211101503907</v>
      </c>
    </row>
    <row r="48" s="1" customFormat="1" customHeight="1" spans="1:3">
      <c r="A48" s="9" t="str">
        <f t="shared" si="13"/>
        <v>1015</v>
      </c>
      <c r="B48" s="9" t="s">
        <v>51</v>
      </c>
      <c r="C48" s="9" t="str">
        <f>"211101506706"</f>
        <v>211101506706</v>
      </c>
    </row>
    <row r="49" s="1" customFormat="1" customHeight="1" spans="1:3">
      <c r="A49" s="9" t="str">
        <f t="shared" ref="A49:A54" si="14">"1016"</f>
        <v>1016</v>
      </c>
      <c r="B49" s="9" t="s">
        <v>52</v>
      </c>
      <c r="C49" s="9" t="str">
        <f>"211101602224"</f>
        <v>211101602224</v>
      </c>
    </row>
    <row r="50" s="1" customFormat="1" customHeight="1" spans="1:3">
      <c r="A50" s="9" t="str">
        <f t="shared" si="14"/>
        <v>1016</v>
      </c>
      <c r="B50" s="9" t="s">
        <v>53</v>
      </c>
      <c r="C50" s="9" t="str">
        <f>"215101612821"</f>
        <v>215101612821</v>
      </c>
    </row>
    <row r="51" s="1" customFormat="1" customHeight="1" spans="1:3">
      <c r="A51" s="9" t="str">
        <f t="shared" si="14"/>
        <v>1016</v>
      </c>
      <c r="B51" s="9" t="s">
        <v>54</v>
      </c>
      <c r="C51" s="9" t="str">
        <f>"211101605229"</f>
        <v>211101605229</v>
      </c>
    </row>
    <row r="52" s="1" customFormat="1" customHeight="1" spans="1:3">
      <c r="A52" s="9" t="str">
        <f t="shared" si="14"/>
        <v>1016</v>
      </c>
      <c r="B52" s="9" t="s">
        <v>55</v>
      </c>
      <c r="C52" s="9" t="str">
        <f>"215101611610"</f>
        <v>215101611610</v>
      </c>
    </row>
    <row r="53" s="1" customFormat="1" customHeight="1" spans="1:3">
      <c r="A53" s="9" t="str">
        <f t="shared" si="14"/>
        <v>1016</v>
      </c>
      <c r="B53" s="9" t="s">
        <v>56</v>
      </c>
      <c r="C53" s="9" t="str">
        <f>"211101602015"</f>
        <v>211101602015</v>
      </c>
    </row>
    <row r="54" s="1" customFormat="1" customHeight="1" spans="1:3">
      <c r="A54" s="9" t="str">
        <f t="shared" si="14"/>
        <v>1016</v>
      </c>
      <c r="B54" s="9" t="s">
        <v>57</v>
      </c>
      <c r="C54" s="9" t="str">
        <f>"211101606317"</f>
        <v>211101606317</v>
      </c>
    </row>
    <row r="55" s="1" customFormat="1" customHeight="1" spans="1:3">
      <c r="A55" s="9" t="str">
        <f>"1017"</f>
        <v>1017</v>
      </c>
      <c r="B55" s="9" t="s">
        <v>58</v>
      </c>
      <c r="C55" s="9" t="str">
        <f>"211101704926"</f>
        <v>211101704926</v>
      </c>
    </row>
    <row r="56" s="1" customFormat="1" customHeight="1" spans="1:3">
      <c r="A56" s="9" t="str">
        <f>"1017"</f>
        <v>1017</v>
      </c>
      <c r="B56" s="9" t="s">
        <v>59</v>
      </c>
      <c r="C56" s="9" t="str">
        <f>"211101706605"</f>
        <v>211101706605</v>
      </c>
    </row>
    <row r="57" s="1" customFormat="1" customHeight="1" spans="1:3">
      <c r="A57" s="9" t="str">
        <f>"1017"</f>
        <v>1017</v>
      </c>
      <c r="B57" s="9" t="s">
        <v>60</v>
      </c>
      <c r="C57" s="9" t="str">
        <f>"211101700712"</f>
        <v>211101700712</v>
      </c>
    </row>
    <row r="58" s="1" customFormat="1" customHeight="1" spans="1:3">
      <c r="A58" s="9" t="str">
        <f>"1017"</f>
        <v>1017</v>
      </c>
      <c r="B58" s="9" t="s">
        <v>61</v>
      </c>
      <c r="C58" s="9" t="str">
        <f>"215101713816"</f>
        <v>215101713816</v>
      </c>
    </row>
    <row r="59" s="1" customFormat="1" customHeight="1" spans="1:3">
      <c r="A59" s="9" t="str">
        <f>"1017"</f>
        <v>1017</v>
      </c>
      <c r="B59" s="9" t="s">
        <v>62</v>
      </c>
      <c r="C59" s="9" t="str">
        <f>"215101713904"</f>
        <v>215101713904</v>
      </c>
    </row>
    <row r="60" s="1" customFormat="1" customHeight="1" spans="1:3">
      <c r="A60" s="9">
        <v>1017</v>
      </c>
      <c r="B60" s="9" t="s">
        <v>63</v>
      </c>
      <c r="C60" s="10" t="s">
        <v>64</v>
      </c>
    </row>
    <row r="61" s="1" customFormat="1" customHeight="1" spans="1:3">
      <c r="A61" s="9" t="str">
        <f>"1018"</f>
        <v>1018</v>
      </c>
      <c r="B61" s="9" t="s">
        <v>65</v>
      </c>
      <c r="C61" s="9" t="str">
        <f>"211101804830"</f>
        <v>211101804830</v>
      </c>
    </row>
    <row r="62" s="1" customFormat="1" customHeight="1" spans="1:3">
      <c r="A62" s="9" t="str">
        <f>"1018"</f>
        <v>1018</v>
      </c>
      <c r="B62" s="9" t="s">
        <v>66</v>
      </c>
      <c r="C62" s="9" t="str">
        <f>"211101801005"</f>
        <v>211101801005</v>
      </c>
    </row>
    <row r="63" s="1" customFormat="1" customHeight="1" spans="1:3">
      <c r="A63" s="9">
        <v>1018</v>
      </c>
      <c r="B63" s="9" t="s">
        <v>67</v>
      </c>
      <c r="C63" s="10" t="s">
        <v>68</v>
      </c>
    </row>
    <row r="64" s="1" customFormat="1" customHeight="1" spans="1:3">
      <c r="A64" s="9" t="str">
        <f t="shared" ref="A64:A66" si="15">"1019"</f>
        <v>1019</v>
      </c>
      <c r="B64" s="9" t="s">
        <v>69</v>
      </c>
      <c r="C64" s="9" t="str">
        <f>"211101903316"</f>
        <v>211101903316</v>
      </c>
    </row>
    <row r="65" s="1" customFormat="1" customHeight="1" spans="1:3">
      <c r="A65" s="9" t="str">
        <f t="shared" si="15"/>
        <v>1019</v>
      </c>
      <c r="B65" s="9" t="s">
        <v>70</v>
      </c>
      <c r="C65" s="9" t="str">
        <f>"211101901828"</f>
        <v>211101901828</v>
      </c>
    </row>
    <row r="66" s="1" customFormat="1" customHeight="1" spans="1:3">
      <c r="A66" s="9" t="str">
        <f t="shared" si="15"/>
        <v>1019</v>
      </c>
      <c r="B66" s="9" t="s">
        <v>71</v>
      </c>
      <c r="C66" s="9" t="str">
        <f>"211101903205"</f>
        <v>211101903205</v>
      </c>
    </row>
    <row r="67" s="1" customFormat="1" customHeight="1" spans="1:3">
      <c r="A67" s="9" t="str">
        <f t="shared" ref="A67:A69" si="16">"1020"</f>
        <v>1020</v>
      </c>
      <c r="B67" s="9" t="s">
        <v>72</v>
      </c>
      <c r="C67" s="9" t="str">
        <f>"211102003921"</f>
        <v>211102003921</v>
      </c>
    </row>
    <row r="68" s="1" customFormat="1" customHeight="1" spans="1:3">
      <c r="A68" s="9" t="str">
        <f t="shared" si="16"/>
        <v>1020</v>
      </c>
      <c r="B68" s="9" t="s">
        <v>73</v>
      </c>
      <c r="C68" s="9" t="str">
        <f>"215102012127"</f>
        <v>215102012127</v>
      </c>
    </row>
    <row r="69" s="1" customFormat="1" customHeight="1" spans="1:3">
      <c r="A69" s="9" t="str">
        <f t="shared" si="16"/>
        <v>1020</v>
      </c>
      <c r="B69" s="9" t="s">
        <v>74</v>
      </c>
      <c r="C69" s="9" t="str">
        <f>"215102010003"</f>
        <v>215102010003</v>
      </c>
    </row>
    <row r="70" s="1" customFormat="1" customHeight="1" spans="1:3">
      <c r="A70" s="9" t="str">
        <f t="shared" ref="A70:A72" si="17">"1021"</f>
        <v>1021</v>
      </c>
      <c r="B70" s="9" t="s">
        <v>75</v>
      </c>
      <c r="C70" s="9" t="str">
        <f>"215102110304"</f>
        <v>215102110304</v>
      </c>
    </row>
    <row r="71" s="1" customFormat="1" customHeight="1" spans="1:3">
      <c r="A71" s="9" t="str">
        <f t="shared" si="17"/>
        <v>1021</v>
      </c>
      <c r="B71" s="9" t="s">
        <v>76</v>
      </c>
      <c r="C71" s="9" t="str">
        <f>"211102105621"</f>
        <v>211102105621</v>
      </c>
    </row>
    <row r="72" s="1" customFormat="1" customHeight="1" spans="1:3">
      <c r="A72" s="9" t="str">
        <f t="shared" si="17"/>
        <v>1021</v>
      </c>
      <c r="B72" s="9" t="s">
        <v>77</v>
      </c>
      <c r="C72" s="9" t="str">
        <f>"211102100717"</f>
        <v>211102100717</v>
      </c>
    </row>
    <row r="73" s="1" customFormat="1" customHeight="1" spans="1:3">
      <c r="A73" s="9" t="str">
        <f t="shared" ref="A73:A75" si="18">"1022"</f>
        <v>1022</v>
      </c>
      <c r="B73" s="9" t="s">
        <v>78</v>
      </c>
      <c r="C73" s="9" t="str">
        <f>"211102203805"</f>
        <v>211102203805</v>
      </c>
    </row>
    <row r="74" s="1" customFormat="1" customHeight="1" spans="1:3">
      <c r="A74" s="9" t="str">
        <f t="shared" si="18"/>
        <v>1022</v>
      </c>
      <c r="B74" s="9" t="s">
        <v>79</v>
      </c>
      <c r="C74" s="9" t="str">
        <f>"215102210209"</f>
        <v>215102210209</v>
      </c>
    </row>
    <row r="75" s="1" customFormat="1" customHeight="1" spans="1:3">
      <c r="A75" s="9" t="str">
        <f t="shared" si="18"/>
        <v>1022</v>
      </c>
      <c r="B75" s="9" t="s">
        <v>80</v>
      </c>
      <c r="C75" s="9" t="str">
        <f>"211102204712"</f>
        <v>211102204712</v>
      </c>
    </row>
    <row r="76" s="1" customFormat="1" customHeight="1" spans="1:3">
      <c r="A76" s="9" t="str">
        <f t="shared" ref="A76:A78" si="19">"1023"</f>
        <v>1023</v>
      </c>
      <c r="B76" s="9" t="s">
        <v>81</v>
      </c>
      <c r="C76" s="9" t="str">
        <f>"211102303125"</f>
        <v>211102303125</v>
      </c>
    </row>
    <row r="77" s="1" customFormat="1" customHeight="1" spans="1:3">
      <c r="A77" s="9" t="str">
        <f t="shared" si="19"/>
        <v>1023</v>
      </c>
      <c r="B77" s="9" t="s">
        <v>82</v>
      </c>
      <c r="C77" s="9" t="str">
        <f>"211102302328"</f>
        <v>211102302328</v>
      </c>
    </row>
    <row r="78" s="1" customFormat="1" customHeight="1" spans="1:3">
      <c r="A78" s="9" t="str">
        <f t="shared" si="19"/>
        <v>1023</v>
      </c>
      <c r="B78" s="9" t="s">
        <v>83</v>
      </c>
      <c r="C78" s="9" t="str">
        <f>"211102304124"</f>
        <v>211102304124</v>
      </c>
    </row>
    <row r="79" s="1" customFormat="1" customHeight="1" spans="1:3">
      <c r="A79" s="9" t="str">
        <f t="shared" ref="A79:A81" si="20">"1024"</f>
        <v>1024</v>
      </c>
      <c r="B79" s="9" t="s">
        <v>84</v>
      </c>
      <c r="C79" s="9" t="str">
        <f>"215102412411"</f>
        <v>215102412411</v>
      </c>
    </row>
    <row r="80" s="1" customFormat="1" customHeight="1" spans="1:3">
      <c r="A80" s="9" t="str">
        <f t="shared" si="20"/>
        <v>1024</v>
      </c>
      <c r="B80" s="9" t="s">
        <v>85</v>
      </c>
      <c r="C80" s="9" t="str">
        <f>"215102413626"</f>
        <v>215102413626</v>
      </c>
    </row>
    <row r="81" s="1" customFormat="1" customHeight="1" spans="1:3">
      <c r="A81" s="9" t="str">
        <f t="shared" si="20"/>
        <v>1024</v>
      </c>
      <c r="B81" s="9" t="s">
        <v>86</v>
      </c>
      <c r="C81" s="9" t="str">
        <f>"211102404112"</f>
        <v>211102404112</v>
      </c>
    </row>
    <row r="82" s="1" customFormat="1" customHeight="1" spans="1:3">
      <c r="A82" s="9" t="str">
        <f t="shared" ref="A82:A84" si="21">"1025"</f>
        <v>1025</v>
      </c>
      <c r="B82" s="9" t="s">
        <v>87</v>
      </c>
      <c r="C82" s="9" t="str">
        <f>"215102513907"</f>
        <v>215102513907</v>
      </c>
    </row>
    <row r="83" s="1" customFormat="1" customHeight="1" spans="1:3">
      <c r="A83" s="9" t="str">
        <f t="shared" si="21"/>
        <v>1025</v>
      </c>
      <c r="B83" s="9" t="s">
        <v>88</v>
      </c>
      <c r="C83" s="9" t="str">
        <f>"211102502110"</f>
        <v>211102502110</v>
      </c>
    </row>
    <row r="84" s="1" customFormat="1" customHeight="1" spans="1:3">
      <c r="A84" s="9" t="str">
        <f t="shared" si="21"/>
        <v>1025</v>
      </c>
      <c r="B84" s="9" t="s">
        <v>89</v>
      </c>
      <c r="C84" s="9" t="str">
        <f>"211102500308"</f>
        <v>211102500308</v>
      </c>
    </row>
    <row r="85" s="1" customFormat="1" customHeight="1" spans="1:3">
      <c r="A85" s="9" t="str">
        <f t="shared" ref="A85:A87" si="22">"1026"</f>
        <v>1026</v>
      </c>
      <c r="B85" s="9" t="s">
        <v>90</v>
      </c>
      <c r="C85" s="9" t="str">
        <f>"215102611924"</f>
        <v>215102611924</v>
      </c>
    </row>
    <row r="86" s="1" customFormat="1" customHeight="1" spans="1:3">
      <c r="A86" s="9" t="str">
        <f t="shared" si="22"/>
        <v>1026</v>
      </c>
      <c r="B86" s="9" t="s">
        <v>91</v>
      </c>
      <c r="C86" s="9" t="str">
        <f>"211102601304"</f>
        <v>211102601304</v>
      </c>
    </row>
    <row r="87" s="1" customFormat="1" customHeight="1" spans="1:3">
      <c r="A87" s="9" t="str">
        <f t="shared" si="22"/>
        <v>1026</v>
      </c>
      <c r="B87" s="9" t="s">
        <v>92</v>
      </c>
      <c r="C87" s="9" t="str">
        <f>"211102601730"</f>
        <v>211102601730</v>
      </c>
    </row>
    <row r="88" s="1" customFormat="1" customHeight="1" spans="1:3">
      <c r="A88" s="9" t="str">
        <f t="shared" ref="A88:A90" si="23">"1027"</f>
        <v>1027</v>
      </c>
      <c r="B88" s="9" t="s">
        <v>93</v>
      </c>
      <c r="C88" s="9" t="str">
        <f>"211102701926"</f>
        <v>211102701926</v>
      </c>
    </row>
    <row r="89" s="1" customFormat="1" customHeight="1" spans="1:3">
      <c r="A89" s="9" t="str">
        <f t="shared" si="23"/>
        <v>1027</v>
      </c>
      <c r="B89" s="9" t="s">
        <v>94</v>
      </c>
      <c r="C89" s="9" t="str">
        <f>"211102706917"</f>
        <v>211102706917</v>
      </c>
    </row>
    <row r="90" s="1" customFormat="1" customHeight="1" spans="1:3">
      <c r="A90" s="9" t="str">
        <f t="shared" si="23"/>
        <v>1027</v>
      </c>
      <c r="B90" s="9" t="s">
        <v>95</v>
      </c>
      <c r="C90" s="9" t="str">
        <f>"215102709522"</f>
        <v>215102709522</v>
      </c>
    </row>
    <row r="91" s="1" customFormat="1" customHeight="1" spans="1:3">
      <c r="A91" s="9" t="str">
        <f t="shared" ref="A91:A93" si="24">"1028"</f>
        <v>1028</v>
      </c>
      <c r="B91" s="9" t="s">
        <v>96</v>
      </c>
      <c r="C91" s="9" t="str">
        <f>"215102808318"</f>
        <v>215102808318</v>
      </c>
    </row>
    <row r="92" s="1" customFormat="1" customHeight="1" spans="1:3">
      <c r="A92" s="9" t="str">
        <f t="shared" si="24"/>
        <v>1028</v>
      </c>
      <c r="B92" s="9" t="s">
        <v>97</v>
      </c>
      <c r="C92" s="9" t="str">
        <f>"215102810309"</f>
        <v>215102810309</v>
      </c>
    </row>
    <row r="93" s="1" customFormat="1" customHeight="1" spans="1:3">
      <c r="A93" s="9" t="str">
        <f t="shared" si="24"/>
        <v>1028</v>
      </c>
      <c r="B93" s="9" t="s">
        <v>98</v>
      </c>
      <c r="C93" s="9" t="str">
        <f>"211102802701"</f>
        <v>211102802701</v>
      </c>
    </row>
    <row r="94" s="1" customFormat="1" customHeight="1" spans="1:3">
      <c r="A94" s="9" t="str">
        <f t="shared" ref="A94:A96" si="25">"1029"</f>
        <v>1029</v>
      </c>
      <c r="B94" s="9" t="s">
        <v>99</v>
      </c>
      <c r="C94" s="9" t="str">
        <f>"215102909311"</f>
        <v>215102909311</v>
      </c>
    </row>
    <row r="95" s="1" customFormat="1" customHeight="1" spans="1:3">
      <c r="A95" s="9" t="str">
        <f t="shared" si="25"/>
        <v>1029</v>
      </c>
      <c r="B95" s="9" t="s">
        <v>100</v>
      </c>
      <c r="C95" s="9" t="str">
        <f>"211102905026"</f>
        <v>211102905026</v>
      </c>
    </row>
    <row r="96" s="1" customFormat="1" customHeight="1" spans="1:3">
      <c r="A96" s="9" t="str">
        <f t="shared" si="25"/>
        <v>1029</v>
      </c>
      <c r="B96" s="9" t="s">
        <v>101</v>
      </c>
      <c r="C96" s="9" t="str">
        <f>"215102909827"</f>
        <v>215102909827</v>
      </c>
    </row>
    <row r="97" s="1" customFormat="1" customHeight="1" spans="1:3">
      <c r="A97" s="9" t="str">
        <f>"1030"</f>
        <v>1030</v>
      </c>
      <c r="B97" s="9" t="s">
        <v>102</v>
      </c>
      <c r="C97" s="9" t="str">
        <f>"215103007609"</f>
        <v>215103007609</v>
      </c>
    </row>
    <row r="98" s="1" customFormat="1" customHeight="1" spans="1:3">
      <c r="A98" s="9" t="str">
        <f>"1030"</f>
        <v>1030</v>
      </c>
      <c r="B98" s="9" t="s">
        <v>103</v>
      </c>
      <c r="C98" s="9" t="str">
        <f>"211103002711"</f>
        <v>211103002711</v>
      </c>
    </row>
    <row r="99" s="1" customFormat="1" customHeight="1" spans="1:3">
      <c r="A99" s="9" t="str">
        <f t="shared" ref="A99:A101" si="26">"1031"</f>
        <v>1031</v>
      </c>
      <c r="B99" s="9" t="s">
        <v>104</v>
      </c>
      <c r="C99" s="9" t="str">
        <f>"215103113503"</f>
        <v>215103113503</v>
      </c>
    </row>
    <row r="100" s="1" customFormat="1" customHeight="1" spans="1:3">
      <c r="A100" s="9" t="str">
        <f t="shared" si="26"/>
        <v>1031</v>
      </c>
      <c r="B100" s="9" t="s">
        <v>105</v>
      </c>
      <c r="C100" s="9" t="str">
        <f>"215103108824"</f>
        <v>215103108824</v>
      </c>
    </row>
    <row r="101" s="1" customFormat="1" customHeight="1" spans="1:3">
      <c r="A101" s="9" t="str">
        <f t="shared" si="26"/>
        <v>1031</v>
      </c>
      <c r="B101" s="9" t="s">
        <v>106</v>
      </c>
      <c r="C101" s="9" t="str">
        <f>"211103106713"</f>
        <v>211103106713</v>
      </c>
    </row>
    <row r="102" s="1" customFormat="1" customHeight="1" spans="1:3">
      <c r="A102" s="9" t="str">
        <f t="shared" ref="A102:A104" si="27">"1032"</f>
        <v>1032</v>
      </c>
      <c r="B102" s="9" t="s">
        <v>107</v>
      </c>
      <c r="C102" s="9" t="str">
        <f>"215103208513"</f>
        <v>215103208513</v>
      </c>
    </row>
    <row r="103" s="1" customFormat="1" customHeight="1" spans="1:3">
      <c r="A103" s="9" t="str">
        <f t="shared" si="27"/>
        <v>1032</v>
      </c>
      <c r="B103" s="9" t="s">
        <v>108</v>
      </c>
      <c r="C103" s="9" t="str">
        <f>"211103203618"</f>
        <v>211103203618</v>
      </c>
    </row>
    <row r="104" s="1" customFormat="1" customHeight="1" spans="1:3">
      <c r="A104" s="9" t="str">
        <f t="shared" si="27"/>
        <v>1032</v>
      </c>
      <c r="B104" s="9" t="s">
        <v>109</v>
      </c>
      <c r="C104" s="9" t="str">
        <f>"211103202825"</f>
        <v>211103202825</v>
      </c>
    </row>
    <row r="105" s="1" customFormat="1" customHeight="1" spans="1:3">
      <c r="A105" s="9" t="str">
        <f t="shared" ref="A105:A107" si="28">"1033"</f>
        <v>1033</v>
      </c>
      <c r="B105" s="9" t="s">
        <v>110</v>
      </c>
      <c r="C105" s="9" t="str">
        <f>"215103310109"</f>
        <v>215103310109</v>
      </c>
    </row>
    <row r="106" s="1" customFormat="1" customHeight="1" spans="1:3">
      <c r="A106" s="9" t="str">
        <f t="shared" si="28"/>
        <v>1033</v>
      </c>
      <c r="B106" s="9" t="s">
        <v>111</v>
      </c>
      <c r="C106" s="9" t="str">
        <f>"215103314009"</f>
        <v>215103314009</v>
      </c>
    </row>
    <row r="107" s="1" customFormat="1" customHeight="1" spans="1:3">
      <c r="A107" s="9" t="str">
        <f t="shared" si="28"/>
        <v>1033</v>
      </c>
      <c r="B107" s="9" t="s">
        <v>112</v>
      </c>
      <c r="C107" s="9" t="str">
        <f>"211103302714"</f>
        <v>211103302714</v>
      </c>
    </row>
    <row r="108" s="1" customFormat="1" customHeight="1" spans="1:3">
      <c r="A108" s="9" t="str">
        <f>"1034"</f>
        <v>1034</v>
      </c>
      <c r="B108" s="9" t="s">
        <v>113</v>
      </c>
      <c r="C108" s="9" t="str">
        <f>"215103408420"</f>
        <v>215103408420</v>
      </c>
    </row>
    <row r="109" s="1" customFormat="1" customHeight="1" spans="1:3">
      <c r="A109" s="9" t="str">
        <f>"1034"</f>
        <v>1034</v>
      </c>
      <c r="B109" s="9" t="s">
        <v>114</v>
      </c>
      <c r="C109" s="9" t="str">
        <f>"211103405908"</f>
        <v>211103405908</v>
      </c>
    </row>
    <row r="110" s="1" customFormat="1" customHeight="1" spans="1:3">
      <c r="A110" s="9">
        <v>1034</v>
      </c>
      <c r="B110" s="9" t="s">
        <v>115</v>
      </c>
      <c r="C110" s="10" t="s">
        <v>116</v>
      </c>
    </row>
    <row r="111" s="1" customFormat="1" customHeight="1" spans="1:3">
      <c r="A111" s="9" t="str">
        <f t="shared" ref="A111:A113" si="29">"1035"</f>
        <v>1035</v>
      </c>
      <c r="B111" s="9" t="s">
        <v>117</v>
      </c>
      <c r="C111" s="9" t="str">
        <f>"215103510916"</f>
        <v>215103510916</v>
      </c>
    </row>
    <row r="112" s="1" customFormat="1" customHeight="1" spans="1:3">
      <c r="A112" s="9" t="str">
        <f t="shared" si="29"/>
        <v>1035</v>
      </c>
      <c r="B112" s="9" t="s">
        <v>118</v>
      </c>
      <c r="C112" s="9" t="str">
        <f>"215103511010"</f>
        <v>215103511010</v>
      </c>
    </row>
    <row r="113" s="1" customFormat="1" customHeight="1" spans="1:3">
      <c r="A113" s="9" t="str">
        <f t="shared" si="29"/>
        <v>1035</v>
      </c>
      <c r="B113" s="9" t="s">
        <v>119</v>
      </c>
      <c r="C113" s="9" t="str">
        <f>"215103510303"</f>
        <v>215103510303</v>
      </c>
    </row>
    <row r="114" s="1" customFormat="1" customHeight="1" spans="1:3">
      <c r="A114" s="9" t="str">
        <f t="shared" ref="A114:A117" si="30">"1036"</f>
        <v>1036</v>
      </c>
      <c r="B114" s="9" t="s">
        <v>120</v>
      </c>
      <c r="C114" s="9" t="str">
        <f>"211103606504"</f>
        <v>211103606504</v>
      </c>
    </row>
    <row r="115" s="1" customFormat="1" customHeight="1" spans="1:3">
      <c r="A115" s="9" t="str">
        <f t="shared" si="30"/>
        <v>1036</v>
      </c>
      <c r="B115" s="9" t="s">
        <v>121</v>
      </c>
      <c r="C115" s="9" t="str">
        <f>"215103608110"</f>
        <v>215103608110</v>
      </c>
    </row>
    <row r="116" s="1" customFormat="1" customHeight="1" spans="1:3">
      <c r="A116" s="9" t="str">
        <f t="shared" si="30"/>
        <v>1036</v>
      </c>
      <c r="B116" s="9" t="s">
        <v>122</v>
      </c>
      <c r="C116" s="9" t="str">
        <f>"215103608822"</f>
        <v>215103608822</v>
      </c>
    </row>
    <row r="117" s="1" customFormat="1" customHeight="1" spans="1:3">
      <c r="A117" s="9" t="str">
        <f t="shared" si="30"/>
        <v>1036</v>
      </c>
      <c r="B117" s="9" t="s">
        <v>123</v>
      </c>
      <c r="C117" s="9" t="str">
        <f>"215103610116"</f>
        <v>215103610116</v>
      </c>
    </row>
    <row r="118" s="1" customFormat="1" customHeight="1" spans="1:3">
      <c r="A118" s="9" t="str">
        <f t="shared" ref="A118:A120" si="31">"1037"</f>
        <v>1037</v>
      </c>
      <c r="B118" s="9" t="s">
        <v>124</v>
      </c>
      <c r="C118" s="9" t="str">
        <f>"215103707222"</f>
        <v>215103707222</v>
      </c>
    </row>
    <row r="119" s="1" customFormat="1" customHeight="1" spans="1:3">
      <c r="A119" s="9" t="str">
        <f t="shared" si="31"/>
        <v>1037</v>
      </c>
      <c r="B119" s="9" t="s">
        <v>125</v>
      </c>
      <c r="C119" s="9" t="str">
        <f>"215103711003"</f>
        <v>215103711003</v>
      </c>
    </row>
    <row r="120" s="1" customFormat="1" customHeight="1" spans="1:3">
      <c r="A120" s="9" t="str">
        <f t="shared" si="31"/>
        <v>1037</v>
      </c>
      <c r="B120" s="9" t="s">
        <v>126</v>
      </c>
      <c r="C120" s="9" t="str">
        <f>"215103711401"</f>
        <v>215103711401</v>
      </c>
    </row>
    <row r="121" s="1" customFormat="1" customHeight="1" spans="1:3">
      <c r="A121" s="9" t="str">
        <f t="shared" ref="A121:A123" si="32">"1038"</f>
        <v>1038</v>
      </c>
      <c r="B121" s="9" t="s">
        <v>127</v>
      </c>
      <c r="C121" s="9" t="str">
        <f>"215103810729"</f>
        <v>215103810729</v>
      </c>
    </row>
    <row r="122" s="1" customFormat="1" customHeight="1" spans="1:3">
      <c r="A122" s="9" t="str">
        <f t="shared" si="32"/>
        <v>1038</v>
      </c>
      <c r="B122" s="9" t="s">
        <v>128</v>
      </c>
      <c r="C122" s="9" t="str">
        <f>"211103802609"</f>
        <v>211103802609</v>
      </c>
    </row>
    <row r="123" s="1" customFormat="1" customHeight="1" spans="1:3">
      <c r="A123" s="9" t="str">
        <f t="shared" si="32"/>
        <v>1038</v>
      </c>
      <c r="B123" s="9" t="s">
        <v>129</v>
      </c>
      <c r="C123" s="9" t="str">
        <f>"211103803809"</f>
        <v>211103803809</v>
      </c>
    </row>
    <row r="124" s="1" customFormat="1" customHeight="1" spans="1:3">
      <c r="A124" s="9" t="str">
        <f t="shared" ref="A124:A126" si="33">"1039"</f>
        <v>1039</v>
      </c>
      <c r="B124" s="9" t="s">
        <v>130</v>
      </c>
      <c r="C124" s="9" t="str">
        <f>"215103913614"</f>
        <v>215103913614</v>
      </c>
    </row>
    <row r="125" s="1" customFormat="1" customHeight="1" spans="1:3">
      <c r="A125" s="9" t="str">
        <f t="shared" si="33"/>
        <v>1039</v>
      </c>
      <c r="B125" s="9" t="s">
        <v>131</v>
      </c>
      <c r="C125" s="9" t="str">
        <f>"215103911128"</f>
        <v>215103911128</v>
      </c>
    </row>
    <row r="126" s="1" customFormat="1" customHeight="1" spans="1:3">
      <c r="A126" s="9" t="str">
        <f t="shared" si="33"/>
        <v>1039</v>
      </c>
      <c r="B126" s="9" t="s">
        <v>132</v>
      </c>
      <c r="C126" s="9" t="str">
        <f>"215103911905"</f>
        <v>215103911905</v>
      </c>
    </row>
    <row r="127" s="1" customFormat="1" customHeight="1" spans="1:3">
      <c r="A127" s="9" t="str">
        <f t="shared" ref="A127:A129" si="34">"1040"</f>
        <v>1040</v>
      </c>
      <c r="B127" s="9" t="s">
        <v>133</v>
      </c>
      <c r="C127" s="9" t="str">
        <f>"215104009212"</f>
        <v>215104009212</v>
      </c>
    </row>
    <row r="128" s="1" customFormat="1" customHeight="1" spans="1:3">
      <c r="A128" s="9" t="str">
        <f t="shared" si="34"/>
        <v>1040</v>
      </c>
      <c r="B128" s="9" t="s">
        <v>134</v>
      </c>
      <c r="C128" s="9" t="str">
        <f>"211104002119"</f>
        <v>211104002119</v>
      </c>
    </row>
    <row r="129" s="1" customFormat="1" customHeight="1" spans="1:3">
      <c r="A129" s="9" t="str">
        <f t="shared" si="34"/>
        <v>1040</v>
      </c>
      <c r="B129" s="9" t="s">
        <v>135</v>
      </c>
      <c r="C129" s="9" t="str">
        <f>"215104008004"</f>
        <v>215104008004</v>
      </c>
    </row>
    <row r="130" s="1" customFormat="1" customHeight="1" spans="1:3">
      <c r="A130" s="9" t="str">
        <f t="shared" ref="A130:A132" si="35">"1041"</f>
        <v>1041</v>
      </c>
      <c r="B130" s="9" t="s">
        <v>136</v>
      </c>
      <c r="C130" s="9" t="str">
        <f>"215104109917"</f>
        <v>215104109917</v>
      </c>
    </row>
    <row r="131" s="1" customFormat="1" customHeight="1" spans="1:3">
      <c r="A131" s="9" t="str">
        <f t="shared" si="35"/>
        <v>1041</v>
      </c>
      <c r="B131" s="9" t="s">
        <v>137</v>
      </c>
      <c r="C131" s="9" t="str">
        <f>"215104109507"</f>
        <v>215104109507</v>
      </c>
    </row>
    <row r="132" s="1" customFormat="1" customHeight="1" spans="1:3">
      <c r="A132" s="9" t="str">
        <f t="shared" si="35"/>
        <v>1041</v>
      </c>
      <c r="B132" s="9" t="s">
        <v>138</v>
      </c>
      <c r="C132" s="9" t="str">
        <f>"211104103127"</f>
        <v>211104103127</v>
      </c>
    </row>
    <row r="133" s="1" customFormat="1" customHeight="1" spans="1:3">
      <c r="A133" s="9" t="str">
        <f t="shared" ref="A133:A135" si="36">"1042"</f>
        <v>1042</v>
      </c>
      <c r="B133" s="9" t="s">
        <v>139</v>
      </c>
      <c r="C133" s="9" t="str">
        <f>"215104210913"</f>
        <v>215104210913</v>
      </c>
    </row>
    <row r="134" s="1" customFormat="1" customHeight="1" spans="1:3">
      <c r="A134" s="9" t="str">
        <f t="shared" si="36"/>
        <v>1042</v>
      </c>
      <c r="B134" s="9" t="s">
        <v>140</v>
      </c>
      <c r="C134" s="9" t="str">
        <f>"211104203502"</f>
        <v>211104203502</v>
      </c>
    </row>
    <row r="135" s="1" customFormat="1" customHeight="1" spans="1:3">
      <c r="A135" s="9" t="str">
        <f t="shared" si="36"/>
        <v>1042</v>
      </c>
      <c r="B135" s="9" t="s">
        <v>141</v>
      </c>
      <c r="C135" s="9" t="str">
        <f>"215104210101"</f>
        <v>215104210101</v>
      </c>
    </row>
    <row r="136" s="1" customFormat="1" customHeight="1" spans="1:3">
      <c r="A136" s="9" t="str">
        <f t="shared" ref="A136:A138" si="37">"1043"</f>
        <v>1043</v>
      </c>
      <c r="B136" s="9" t="s">
        <v>142</v>
      </c>
      <c r="C136" s="9" t="str">
        <f>"211104305627"</f>
        <v>211104305627</v>
      </c>
    </row>
    <row r="137" s="1" customFormat="1" customHeight="1" spans="1:3">
      <c r="A137" s="9" t="str">
        <f t="shared" si="37"/>
        <v>1043</v>
      </c>
      <c r="B137" s="9" t="s">
        <v>143</v>
      </c>
      <c r="C137" s="9" t="str">
        <f>"211104303901"</f>
        <v>211104303901</v>
      </c>
    </row>
    <row r="138" s="1" customFormat="1" customHeight="1" spans="1:3">
      <c r="A138" s="9" t="str">
        <f t="shared" si="37"/>
        <v>1043</v>
      </c>
      <c r="B138" s="9" t="s">
        <v>144</v>
      </c>
      <c r="C138" s="9" t="str">
        <f>"211104305023"</f>
        <v>211104305023</v>
      </c>
    </row>
    <row r="139" s="1" customFormat="1" customHeight="1" spans="1:3">
      <c r="A139" s="9" t="str">
        <f t="shared" ref="A139:A141" si="38">"1044"</f>
        <v>1044</v>
      </c>
      <c r="B139" s="9" t="s">
        <v>145</v>
      </c>
      <c r="C139" s="9" t="str">
        <f>"211104404412"</f>
        <v>211104404412</v>
      </c>
    </row>
    <row r="140" s="1" customFormat="1" customHeight="1" spans="1:3">
      <c r="A140" s="9" t="str">
        <f t="shared" si="38"/>
        <v>1044</v>
      </c>
      <c r="B140" s="9" t="s">
        <v>146</v>
      </c>
      <c r="C140" s="9" t="str">
        <f>"215104412910"</f>
        <v>215104412910</v>
      </c>
    </row>
    <row r="141" s="1" customFormat="1" customHeight="1" spans="1:3">
      <c r="A141" s="9" t="str">
        <f t="shared" si="38"/>
        <v>1044</v>
      </c>
      <c r="B141" s="9" t="s">
        <v>147</v>
      </c>
      <c r="C141" s="9" t="str">
        <f>"215104408012"</f>
        <v>215104408012</v>
      </c>
    </row>
    <row r="142" s="1" customFormat="1" customHeight="1" spans="1:3">
      <c r="A142" s="9" t="str">
        <f t="shared" ref="A142:A144" si="39">"1045"</f>
        <v>1045</v>
      </c>
      <c r="B142" s="9" t="s">
        <v>148</v>
      </c>
      <c r="C142" s="9" t="str">
        <f>"211104504002"</f>
        <v>211104504002</v>
      </c>
    </row>
    <row r="143" s="1" customFormat="1" customHeight="1" spans="1:3">
      <c r="A143" s="9" t="str">
        <f t="shared" si="39"/>
        <v>1045</v>
      </c>
      <c r="B143" s="9" t="s">
        <v>149</v>
      </c>
      <c r="C143" s="9" t="str">
        <f>"211104507127"</f>
        <v>211104507127</v>
      </c>
    </row>
    <row r="144" s="1" customFormat="1" customHeight="1" spans="1:3">
      <c r="A144" s="9" t="str">
        <f t="shared" si="39"/>
        <v>1045</v>
      </c>
      <c r="B144" s="9" t="s">
        <v>150</v>
      </c>
      <c r="C144" s="9" t="str">
        <f>"215104507226"</f>
        <v>215104507226</v>
      </c>
    </row>
    <row r="145" s="1" customFormat="1" customHeight="1" spans="1:3">
      <c r="A145" s="9" t="str">
        <f t="shared" ref="A145:A147" si="40">"1046"</f>
        <v>1046</v>
      </c>
      <c r="B145" s="9" t="s">
        <v>151</v>
      </c>
      <c r="C145" s="9" t="str">
        <f>"215104609930"</f>
        <v>215104609930</v>
      </c>
    </row>
    <row r="146" s="1" customFormat="1" customHeight="1" spans="1:3">
      <c r="A146" s="9" t="str">
        <f t="shared" si="40"/>
        <v>1046</v>
      </c>
      <c r="B146" s="9" t="s">
        <v>152</v>
      </c>
      <c r="C146" s="9" t="str">
        <f>"211104603430"</f>
        <v>211104603430</v>
      </c>
    </row>
    <row r="147" s="1" customFormat="1" customHeight="1" spans="1:3">
      <c r="A147" s="9" t="str">
        <f t="shared" si="40"/>
        <v>1046</v>
      </c>
      <c r="B147" s="9" t="s">
        <v>153</v>
      </c>
      <c r="C147" s="9" t="str">
        <f>"215104610430"</f>
        <v>215104610430</v>
      </c>
    </row>
    <row r="148" s="1" customFormat="1" customHeight="1" spans="1:3">
      <c r="A148" s="9" t="str">
        <f t="shared" ref="A148:A150" si="41">"1047"</f>
        <v>1047</v>
      </c>
      <c r="B148" s="9" t="s">
        <v>154</v>
      </c>
      <c r="C148" s="9" t="str">
        <f>"211104704008"</f>
        <v>211104704008</v>
      </c>
    </row>
    <row r="149" s="1" customFormat="1" customHeight="1" spans="1:3">
      <c r="A149" s="9" t="str">
        <f t="shared" si="41"/>
        <v>1047</v>
      </c>
      <c r="B149" s="9" t="s">
        <v>155</v>
      </c>
      <c r="C149" s="9" t="str">
        <f>"211104706010"</f>
        <v>211104706010</v>
      </c>
    </row>
    <row r="150" s="1" customFormat="1" customHeight="1" spans="1:3">
      <c r="A150" s="9" t="str">
        <f t="shared" si="41"/>
        <v>1047</v>
      </c>
      <c r="B150" s="9" t="s">
        <v>156</v>
      </c>
      <c r="C150" s="9" t="str">
        <f>"215104709030"</f>
        <v>215104709030</v>
      </c>
    </row>
    <row r="151" s="1" customFormat="1" customHeight="1" spans="1:3">
      <c r="A151" s="9" t="str">
        <f t="shared" ref="A151:A153" si="42">"1048"</f>
        <v>1048</v>
      </c>
      <c r="B151" s="9" t="s">
        <v>157</v>
      </c>
      <c r="C151" s="9" t="str">
        <f>"211104805625"</f>
        <v>211104805625</v>
      </c>
    </row>
    <row r="152" s="1" customFormat="1" customHeight="1" spans="1:3">
      <c r="A152" s="9" t="str">
        <f t="shared" si="42"/>
        <v>1048</v>
      </c>
      <c r="B152" s="9" t="s">
        <v>158</v>
      </c>
      <c r="C152" s="9" t="str">
        <f>"211104807011"</f>
        <v>211104807011</v>
      </c>
    </row>
    <row r="153" s="1" customFormat="1" customHeight="1" spans="1:3">
      <c r="A153" s="9" t="str">
        <f t="shared" si="42"/>
        <v>1048</v>
      </c>
      <c r="B153" s="9" t="s">
        <v>159</v>
      </c>
      <c r="C153" s="10" t="s">
        <v>160</v>
      </c>
    </row>
    <row r="154" s="1" customFormat="1" customHeight="1" spans="1:3">
      <c r="A154" s="9" t="str">
        <f t="shared" ref="A154:A156" si="43">"1049"</f>
        <v>1049</v>
      </c>
      <c r="B154" s="9" t="s">
        <v>161</v>
      </c>
      <c r="C154" s="9" t="str">
        <f>"211104906610"</f>
        <v>211104906610</v>
      </c>
    </row>
    <row r="155" s="1" customFormat="1" customHeight="1" spans="1:3">
      <c r="A155" s="9" t="str">
        <f t="shared" si="43"/>
        <v>1049</v>
      </c>
      <c r="B155" s="9" t="s">
        <v>162</v>
      </c>
      <c r="C155" s="9" t="str">
        <f>"215104909123"</f>
        <v>215104909123</v>
      </c>
    </row>
    <row r="156" s="1" customFormat="1" customHeight="1" spans="1:3">
      <c r="A156" s="9" t="str">
        <f t="shared" si="43"/>
        <v>1049</v>
      </c>
      <c r="B156" s="9" t="s">
        <v>163</v>
      </c>
      <c r="C156" s="9" t="str">
        <f>"215104912120"</f>
        <v>215104912120</v>
      </c>
    </row>
    <row r="157" s="1" customFormat="1" customHeight="1" spans="1:3">
      <c r="A157" s="9" t="str">
        <f>"1050"</f>
        <v>1050</v>
      </c>
      <c r="B157" s="9" t="s">
        <v>164</v>
      </c>
      <c r="C157" s="9" t="str">
        <f>"215105007215"</f>
        <v>215105007215</v>
      </c>
    </row>
    <row r="158" s="1" customFormat="1" customHeight="1" spans="1:3">
      <c r="A158" s="9" t="str">
        <f>"1050"</f>
        <v>1050</v>
      </c>
      <c r="B158" s="9" t="s">
        <v>165</v>
      </c>
      <c r="C158" s="9" t="str">
        <f>"215105013017"</f>
        <v>215105013017</v>
      </c>
    </row>
    <row r="159" s="1" customFormat="1" customHeight="1" spans="1:3">
      <c r="A159" s="9">
        <v>1050</v>
      </c>
      <c r="B159" s="9" t="s">
        <v>166</v>
      </c>
      <c r="C159" s="10" t="s">
        <v>167</v>
      </c>
    </row>
    <row r="160" s="1" customFormat="1" customHeight="1" spans="1:3">
      <c r="A160" s="9" t="str">
        <f t="shared" ref="A160:A162" si="44">"1051"</f>
        <v>1051</v>
      </c>
      <c r="B160" s="9" t="s">
        <v>168</v>
      </c>
      <c r="C160" s="9" t="str">
        <f>"215105109320"</f>
        <v>215105109320</v>
      </c>
    </row>
    <row r="161" s="1" customFormat="1" customHeight="1" spans="1:3">
      <c r="A161" s="9" t="str">
        <f t="shared" si="44"/>
        <v>1051</v>
      </c>
      <c r="B161" s="9" t="s">
        <v>169</v>
      </c>
      <c r="C161" s="9" t="str">
        <f>"215105112202"</f>
        <v>215105112202</v>
      </c>
    </row>
    <row r="162" s="1" customFormat="1" customHeight="1" spans="1:3">
      <c r="A162" s="9" t="str">
        <f t="shared" si="44"/>
        <v>1051</v>
      </c>
      <c r="B162" s="9" t="s">
        <v>170</v>
      </c>
      <c r="C162" s="9" t="str">
        <f>"211105100226"</f>
        <v>211105100226</v>
      </c>
    </row>
    <row r="163" s="1" customFormat="1" customHeight="1" spans="1:3">
      <c r="A163" s="9" t="str">
        <f t="shared" ref="A163:A165" si="45">"1052"</f>
        <v>1052</v>
      </c>
      <c r="B163" s="9" t="s">
        <v>171</v>
      </c>
      <c r="C163" s="9" t="str">
        <f>"211105201207"</f>
        <v>211105201207</v>
      </c>
    </row>
    <row r="164" s="1" customFormat="1" customHeight="1" spans="1:3">
      <c r="A164" s="9" t="str">
        <f t="shared" si="45"/>
        <v>1052</v>
      </c>
      <c r="B164" s="9" t="s">
        <v>172</v>
      </c>
      <c r="C164" s="9" t="str">
        <f>"215105211903"</f>
        <v>215105211903</v>
      </c>
    </row>
    <row r="165" s="1" customFormat="1" customHeight="1" spans="1:3">
      <c r="A165" s="9" t="str">
        <f t="shared" si="45"/>
        <v>1052</v>
      </c>
      <c r="B165" s="9" t="s">
        <v>173</v>
      </c>
      <c r="C165" s="9" t="str">
        <f>"211105202427"</f>
        <v>211105202427</v>
      </c>
    </row>
    <row r="166" s="1" customFormat="1" customHeight="1" spans="1:3">
      <c r="A166" s="9" t="str">
        <f t="shared" ref="A166:A168" si="46">"1053"</f>
        <v>1053</v>
      </c>
      <c r="B166" s="9" t="s">
        <v>174</v>
      </c>
      <c r="C166" s="9" t="str">
        <f>"215105308923"</f>
        <v>215105308923</v>
      </c>
    </row>
    <row r="167" s="1" customFormat="1" customHeight="1" spans="1:3">
      <c r="A167" s="9" t="str">
        <f t="shared" si="46"/>
        <v>1053</v>
      </c>
      <c r="B167" s="9" t="s">
        <v>175</v>
      </c>
      <c r="C167" s="9" t="str">
        <f>"215105314113"</f>
        <v>215105314113</v>
      </c>
    </row>
    <row r="168" s="1" customFormat="1" customHeight="1" spans="1:3">
      <c r="A168" s="9" t="str">
        <f t="shared" si="46"/>
        <v>1053</v>
      </c>
      <c r="B168" s="9" t="s">
        <v>176</v>
      </c>
      <c r="C168" s="9" t="str">
        <f>"215105313318"</f>
        <v>215105313318</v>
      </c>
    </row>
    <row r="169" s="1" customFormat="1" customHeight="1" spans="1:3">
      <c r="A169" s="9" t="str">
        <f t="shared" ref="A169:A171" si="47">"1054"</f>
        <v>1054</v>
      </c>
      <c r="B169" s="9" t="s">
        <v>177</v>
      </c>
      <c r="C169" s="9" t="str">
        <f>"211105406229"</f>
        <v>211105406229</v>
      </c>
    </row>
    <row r="170" s="1" customFormat="1" customHeight="1" spans="1:3">
      <c r="A170" s="9" t="str">
        <f t="shared" si="47"/>
        <v>1054</v>
      </c>
      <c r="B170" s="9" t="s">
        <v>178</v>
      </c>
      <c r="C170" s="9" t="str">
        <f>"215105409307"</f>
        <v>215105409307</v>
      </c>
    </row>
    <row r="171" s="1" customFormat="1" customHeight="1" spans="1:3">
      <c r="A171" s="9" t="str">
        <f t="shared" si="47"/>
        <v>1054</v>
      </c>
      <c r="B171" s="9" t="s">
        <v>179</v>
      </c>
      <c r="C171" s="10" t="s">
        <v>180</v>
      </c>
    </row>
    <row r="172" s="1" customFormat="1" customHeight="1" spans="1:3">
      <c r="A172" s="9" t="str">
        <f t="shared" ref="A172:A174" si="48">"1055"</f>
        <v>1055</v>
      </c>
      <c r="B172" s="9" t="s">
        <v>181</v>
      </c>
      <c r="C172" s="9" t="str">
        <f>"215105510315"</f>
        <v>215105510315</v>
      </c>
    </row>
    <row r="173" s="1" customFormat="1" customHeight="1" spans="1:3">
      <c r="A173" s="9" t="str">
        <f t="shared" si="48"/>
        <v>1055</v>
      </c>
      <c r="B173" s="9" t="s">
        <v>182</v>
      </c>
      <c r="C173" s="9" t="str">
        <f>"211105503427"</f>
        <v>211105503427</v>
      </c>
    </row>
    <row r="174" s="1" customFormat="1" customHeight="1" spans="1:3">
      <c r="A174" s="9" t="str">
        <f t="shared" si="48"/>
        <v>1055</v>
      </c>
      <c r="B174" s="9" t="s">
        <v>183</v>
      </c>
      <c r="C174" s="9" t="str">
        <f>"215105512709"</f>
        <v>215105512709</v>
      </c>
    </row>
    <row r="175" s="1" customFormat="1" customHeight="1" spans="1:3">
      <c r="A175" s="9" t="str">
        <f t="shared" ref="A175:A177" si="49">"1056"</f>
        <v>1056</v>
      </c>
      <c r="B175" s="9" t="s">
        <v>184</v>
      </c>
      <c r="C175" s="9" t="str">
        <f>"215105607718"</f>
        <v>215105607718</v>
      </c>
    </row>
    <row r="176" s="1" customFormat="1" customHeight="1" spans="1:3">
      <c r="A176" s="9" t="str">
        <f t="shared" si="49"/>
        <v>1056</v>
      </c>
      <c r="B176" s="9" t="s">
        <v>185</v>
      </c>
      <c r="C176" s="9" t="str">
        <f>"215105609414"</f>
        <v>215105609414</v>
      </c>
    </row>
    <row r="177" s="1" customFormat="1" customHeight="1" spans="1:3">
      <c r="A177" s="9" t="str">
        <f t="shared" si="49"/>
        <v>1056</v>
      </c>
      <c r="B177" s="9" t="s">
        <v>186</v>
      </c>
      <c r="C177" s="9" t="str">
        <f>"215105613411"</f>
        <v>215105613411</v>
      </c>
    </row>
    <row r="178" s="1" customFormat="1" customHeight="1" spans="1:3">
      <c r="A178" s="9" t="str">
        <f t="shared" ref="A178:A180" si="50">"1058"</f>
        <v>1058</v>
      </c>
      <c r="B178" s="9" t="s">
        <v>187</v>
      </c>
      <c r="C178" s="9" t="str">
        <f>"215105807630"</f>
        <v>215105807630</v>
      </c>
    </row>
    <row r="179" s="1" customFormat="1" customHeight="1" spans="1:3">
      <c r="A179" s="9" t="str">
        <f t="shared" si="50"/>
        <v>1058</v>
      </c>
      <c r="B179" s="9" t="s">
        <v>188</v>
      </c>
      <c r="C179" s="9" t="str">
        <f>"215105809109"</f>
        <v>215105809109</v>
      </c>
    </row>
    <row r="180" s="1" customFormat="1" customHeight="1" spans="1:3">
      <c r="A180" s="9" t="str">
        <f t="shared" si="50"/>
        <v>1058</v>
      </c>
      <c r="B180" s="9" t="s">
        <v>189</v>
      </c>
      <c r="C180" s="9" t="str">
        <f>"215105807709"</f>
        <v>215105807709</v>
      </c>
    </row>
    <row r="181" s="1" customFormat="1" customHeight="1" spans="1:3">
      <c r="A181" s="9" t="str">
        <f t="shared" ref="A181:A183" si="51">"1059"</f>
        <v>1059</v>
      </c>
      <c r="B181" s="9" t="s">
        <v>190</v>
      </c>
      <c r="C181" s="9" t="str">
        <f>"211105903307"</f>
        <v>211105903307</v>
      </c>
    </row>
    <row r="182" s="1" customFormat="1" customHeight="1" spans="1:3">
      <c r="A182" s="9" t="str">
        <f t="shared" si="51"/>
        <v>1059</v>
      </c>
      <c r="B182" s="9" t="s">
        <v>191</v>
      </c>
      <c r="C182" s="9" t="str">
        <f>"215105913203"</f>
        <v>215105913203</v>
      </c>
    </row>
    <row r="183" s="1" customFormat="1" customHeight="1" spans="1:3">
      <c r="A183" s="9" t="str">
        <f t="shared" si="51"/>
        <v>1059</v>
      </c>
      <c r="B183" s="9" t="s">
        <v>192</v>
      </c>
      <c r="C183" s="9" t="str">
        <f>"215105911201"</f>
        <v>215105911201</v>
      </c>
    </row>
    <row r="184" s="1" customFormat="1" customHeight="1" spans="1:3">
      <c r="A184" s="9" t="str">
        <f t="shared" ref="A184:A204" si="52">"1060"</f>
        <v>1060</v>
      </c>
      <c r="B184" s="9" t="s">
        <v>193</v>
      </c>
      <c r="C184" s="9" t="str">
        <f>"215106012810"</f>
        <v>215106012810</v>
      </c>
    </row>
    <row r="185" s="1" customFormat="1" customHeight="1" spans="1:3">
      <c r="A185" s="9" t="str">
        <f t="shared" si="52"/>
        <v>1060</v>
      </c>
      <c r="B185" s="9" t="s">
        <v>194</v>
      </c>
      <c r="C185" s="9" t="str">
        <f>"211106005817"</f>
        <v>211106005817</v>
      </c>
    </row>
    <row r="186" s="1" customFormat="1" customHeight="1" spans="1:3">
      <c r="A186" s="9" t="str">
        <f t="shared" si="52"/>
        <v>1060</v>
      </c>
      <c r="B186" s="9" t="s">
        <v>195</v>
      </c>
      <c r="C186" s="9" t="str">
        <f>"215106013603"</f>
        <v>215106013603</v>
      </c>
    </row>
    <row r="187" s="1" customFormat="1" customHeight="1" spans="1:3">
      <c r="A187" s="9" t="str">
        <f t="shared" si="52"/>
        <v>1060</v>
      </c>
      <c r="B187" s="9" t="s">
        <v>196</v>
      </c>
      <c r="C187" s="9" t="str">
        <f>"215106012218"</f>
        <v>215106012218</v>
      </c>
    </row>
    <row r="188" s="1" customFormat="1" customHeight="1" spans="1:3">
      <c r="A188" s="9" t="str">
        <f t="shared" si="52"/>
        <v>1060</v>
      </c>
      <c r="B188" s="9" t="s">
        <v>197</v>
      </c>
      <c r="C188" s="9" t="str">
        <f>"215106009802"</f>
        <v>215106009802</v>
      </c>
    </row>
    <row r="189" s="1" customFormat="1" customHeight="1" spans="1:3">
      <c r="A189" s="9" t="str">
        <f t="shared" si="52"/>
        <v>1060</v>
      </c>
      <c r="B189" s="9" t="s">
        <v>198</v>
      </c>
      <c r="C189" s="9" t="str">
        <f>"211106003406"</f>
        <v>211106003406</v>
      </c>
    </row>
    <row r="190" s="1" customFormat="1" customHeight="1" spans="1:3">
      <c r="A190" s="9" t="str">
        <f t="shared" si="52"/>
        <v>1060</v>
      </c>
      <c r="B190" s="9" t="s">
        <v>199</v>
      </c>
      <c r="C190" s="9" t="str">
        <f>"211106004918"</f>
        <v>211106004918</v>
      </c>
    </row>
    <row r="191" s="1" customFormat="1" customHeight="1" spans="1:3">
      <c r="A191" s="9" t="str">
        <f t="shared" si="52"/>
        <v>1060</v>
      </c>
      <c r="B191" s="9" t="s">
        <v>200</v>
      </c>
      <c r="C191" s="9" t="str">
        <f>"215106014103"</f>
        <v>215106014103</v>
      </c>
    </row>
    <row r="192" s="1" customFormat="1" customHeight="1" spans="1:3">
      <c r="A192" s="9" t="str">
        <f t="shared" si="52"/>
        <v>1060</v>
      </c>
      <c r="B192" s="9" t="s">
        <v>201</v>
      </c>
      <c r="C192" s="9" t="str">
        <f>"215106013920"</f>
        <v>215106013920</v>
      </c>
    </row>
    <row r="193" s="1" customFormat="1" customHeight="1" spans="1:3">
      <c r="A193" s="9" t="str">
        <f t="shared" si="52"/>
        <v>1060</v>
      </c>
      <c r="B193" s="9" t="s">
        <v>202</v>
      </c>
      <c r="C193" s="9" t="str">
        <f>"215106007313"</f>
        <v>215106007313</v>
      </c>
    </row>
    <row r="194" s="1" customFormat="1" customHeight="1" spans="1:3">
      <c r="A194" s="9" t="str">
        <f t="shared" si="52"/>
        <v>1060</v>
      </c>
      <c r="B194" s="9" t="s">
        <v>203</v>
      </c>
      <c r="C194" s="9" t="str">
        <f>"215106011718"</f>
        <v>215106011718</v>
      </c>
    </row>
    <row r="195" s="1" customFormat="1" customHeight="1" spans="1:3">
      <c r="A195" s="9" t="str">
        <f t="shared" si="52"/>
        <v>1060</v>
      </c>
      <c r="B195" s="9" t="s">
        <v>204</v>
      </c>
      <c r="C195" s="9" t="str">
        <f>"211106001715"</f>
        <v>211106001715</v>
      </c>
    </row>
    <row r="196" s="1" customFormat="1" customHeight="1" spans="1:3">
      <c r="A196" s="9" t="str">
        <f t="shared" si="52"/>
        <v>1060</v>
      </c>
      <c r="B196" s="9" t="s">
        <v>205</v>
      </c>
      <c r="C196" s="9" t="str">
        <f>"211106002606"</f>
        <v>211106002606</v>
      </c>
    </row>
    <row r="197" s="1" customFormat="1" customHeight="1" spans="1:3">
      <c r="A197" s="9" t="str">
        <f t="shared" si="52"/>
        <v>1060</v>
      </c>
      <c r="B197" s="9" t="s">
        <v>206</v>
      </c>
      <c r="C197" s="9" t="str">
        <f>"215106009110"</f>
        <v>215106009110</v>
      </c>
    </row>
    <row r="198" s="1" customFormat="1" customHeight="1" spans="1:3">
      <c r="A198" s="9" t="str">
        <f t="shared" si="52"/>
        <v>1060</v>
      </c>
      <c r="B198" s="9" t="s">
        <v>207</v>
      </c>
      <c r="C198" s="9" t="str">
        <f>"211106005011"</f>
        <v>211106005011</v>
      </c>
    </row>
    <row r="199" s="1" customFormat="1" customHeight="1" spans="1:3">
      <c r="A199" s="9" t="str">
        <f t="shared" si="52"/>
        <v>1060</v>
      </c>
      <c r="B199" s="9" t="s">
        <v>208</v>
      </c>
      <c r="C199" s="9" t="str">
        <f>"211106001512"</f>
        <v>211106001512</v>
      </c>
    </row>
    <row r="200" s="1" customFormat="1" customHeight="1" spans="1:3">
      <c r="A200" s="9" t="str">
        <f t="shared" si="52"/>
        <v>1060</v>
      </c>
      <c r="B200" s="9" t="s">
        <v>209</v>
      </c>
      <c r="C200" s="9" t="str">
        <f>"211106002401"</f>
        <v>211106002401</v>
      </c>
    </row>
    <row r="201" s="1" customFormat="1" customHeight="1" spans="1:3">
      <c r="A201" s="9" t="str">
        <f t="shared" si="52"/>
        <v>1060</v>
      </c>
      <c r="B201" s="9" t="s">
        <v>210</v>
      </c>
      <c r="C201" s="9" t="str">
        <f>"215106009707"</f>
        <v>215106009707</v>
      </c>
    </row>
    <row r="202" s="1" customFormat="1" customHeight="1" spans="1:3">
      <c r="A202" s="9" t="str">
        <f t="shared" si="52"/>
        <v>1060</v>
      </c>
      <c r="B202" s="9" t="s">
        <v>211</v>
      </c>
      <c r="C202" s="9" t="str">
        <f>"215106010920"</f>
        <v>215106010920</v>
      </c>
    </row>
    <row r="203" s="1" customFormat="1" customHeight="1" spans="1:3">
      <c r="A203" s="9" t="str">
        <f t="shared" si="52"/>
        <v>1060</v>
      </c>
      <c r="B203" s="9" t="s">
        <v>212</v>
      </c>
      <c r="C203" s="9" t="str">
        <f>"215106009823"</f>
        <v>215106009823</v>
      </c>
    </row>
    <row r="204" s="1" customFormat="1" customHeight="1" spans="1:3">
      <c r="A204" s="9" t="str">
        <f t="shared" si="52"/>
        <v>1060</v>
      </c>
      <c r="B204" s="9" t="s">
        <v>213</v>
      </c>
      <c r="C204" s="9" t="str">
        <f>"211106003319"</f>
        <v>211106003319</v>
      </c>
    </row>
    <row r="205" s="1" customFormat="1" customHeight="1" spans="1:3">
      <c r="A205" s="9" t="str">
        <f t="shared" ref="A205:A213" si="53">"1061"</f>
        <v>1061</v>
      </c>
      <c r="B205" s="9" t="s">
        <v>214</v>
      </c>
      <c r="C205" s="9" t="str">
        <f>"211106103024"</f>
        <v>211106103024</v>
      </c>
    </row>
    <row r="206" s="1" customFormat="1" customHeight="1" spans="1:3">
      <c r="A206" s="9" t="str">
        <f t="shared" si="53"/>
        <v>1061</v>
      </c>
      <c r="B206" s="9" t="s">
        <v>215</v>
      </c>
      <c r="C206" s="9" t="str">
        <f>"211106100526"</f>
        <v>211106100526</v>
      </c>
    </row>
    <row r="207" s="1" customFormat="1" customHeight="1" spans="1:3">
      <c r="A207" s="9" t="str">
        <f t="shared" si="53"/>
        <v>1061</v>
      </c>
      <c r="B207" s="9" t="s">
        <v>216</v>
      </c>
      <c r="C207" s="9" t="str">
        <f>"211106104909"</f>
        <v>211106104909</v>
      </c>
    </row>
    <row r="208" s="1" customFormat="1" customHeight="1" spans="1:3">
      <c r="A208" s="9" t="str">
        <f t="shared" si="53"/>
        <v>1061</v>
      </c>
      <c r="B208" s="9" t="s">
        <v>217</v>
      </c>
      <c r="C208" s="9" t="str">
        <f>"211106100819"</f>
        <v>211106100819</v>
      </c>
    </row>
    <row r="209" s="1" customFormat="1" customHeight="1" spans="1:3">
      <c r="A209" s="9" t="str">
        <f t="shared" si="53"/>
        <v>1061</v>
      </c>
      <c r="B209" s="9" t="s">
        <v>218</v>
      </c>
      <c r="C209" s="9" t="str">
        <f>"215106113719"</f>
        <v>215106113719</v>
      </c>
    </row>
    <row r="210" s="1" customFormat="1" customHeight="1" spans="1:3">
      <c r="A210" s="9" t="str">
        <f t="shared" si="53"/>
        <v>1061</v>
      </c>
      <c r="B210" s="9" t="s">
        <v>219</v>
      </c>
      <c r="C210" s="9" t="str">
        <f>"215106112421"</f>
        <v>215106112421</v>
      </c>
    </row>
    <row r="211" s="1" customFormat="1" customHeight="1" spans="1:3">
      <c r="A211" s="9" t="str">
        <f t="shared" si="53"/>
        <v>1061</v>
      </c>
      <c r="B211" s="9" t="s">
        <v>220</v>
      </c>
      <c r="C211" s="9" t="str">
        <f>"215106108608"</f>
        <v>215106108608</v>
      </c>
    </row>
    <row r="212" s="1" customFormat="1" customHeight="1" spans="1:3">
      <c r="A212" s="9" t="str">
        <f t="shared" si="53"/>
        <v>1061</v>
      </c>
      <c r="B212" s="9" t="s">
        <v>221</v>
      </c>
      <c r="C212" s="9" t="str">
        <f>"211106106002"</f>
        <v>211106106002</v>
      </c>
    </row>
    <row r="213" s="1" customFormat="1" customHeight="1" spans="1:3">
      <c r="A213" s="9" t="str">
        <f t="shared" si="53"/>
        <v>1061</v>
      </c>
      <c r="B213" s="9" t="s">
        <v>222</v>
      </c>
      <c r="C213" s="9" t="str">
        <f>"215106109301"</f>
        <v>215106109301</v>
      </c>
    </row>
    <row r="214" s="1" customFormat="1" customHeight="1" spans="1:3">
      <c r="A214" s="9" t="str">
        <f t="shared" ref="A214:A216" si="54">"1062"</f>
        <v>1062</v>
      </c>
      <c r="B214" s="9" t="s">
        <v>223</v>
      </c>
      <c r="C214" s="9" t="str">
        <f>"215106207820"</f>
        <v>215106207820</v>
      </c>
    </row>
    <row r="215" s="1" customFormat="1" customHeight="1" spans="1:3">
      <c r="A215" s="9" t="str">
        <f t="shared" si="54"/>
        <v>1062</v>
      </c>
      <c r="B215" s="9" t="s">
        <v>224</v>
      </c>
      <c r="C215" s="9" t="str">
        <f>"211106204612"</f>
        <v>211106204612</v>
      </c>
    </row>
    <row r="216" s="1" customFormat="1" customHeight="1" spans="1:3">
      <c r="A216" s="9" t="str">
        <f t="shared" si="54"/>
        <v>1062</v>
      </c>
      <c r="B216" s="9" t="s">
        <v>225</v>
      </c>
      <c r="C216" s="9" t="str">
        <f>"215106208622"</f>
        <v>215106208622</v>
      </c>
    </row>
    <row r="217" s="1" customFormat="1" customHeight="1" spans="1:3">
      <c r="A217" s="9" t="str">
        <f>"1063"</f>
        <v>1063</v>
      </c>
      <c r="B217" s="9" t="s">
        <v>226</v>
      </c>
      <c r="C217" s="9" t="str">
        <f>"215106313311"</f>
        <v>215106313311</v>
      </c>
    </row>
    <row r="218" s="1" customFormat="1" customHeight="1" spans="1:3">
      <c r="A218" s="9" t="str">
        <f t="shared" ref="A218:A221" si="55">"1064"</f>
        <v>1064</v>
      </c>
      <c r="B218" s="9" t="s">
        <v>227</v>
      </c>
      <c r="C218" s="9" t="str">
        <f>"215106413314"</f>
        <v>215106413314</v>
      </c>
    </row>
    <row r="219" s="1" customFormat="1" customHeight="1" spans="1:3">
      <c r="A219" s="9" t="str">
        <f t="shared" si="55"/>
        <v>1064</v>
      </c>
      <c r="B219" s="9" t="s">
        <v>228</v>
      </c>
      <c r="C219" s="9" t="str">
        <f>"211106402815"</f>
        <v>211106402815</v>
      </c>
    </row>
    <row r="220" s="1" customFormat="1" customHeight="1" spans="1:3">
      <c r="A220" s="9" t="str">
        <f t="shared" si="55"/>
        <v>1064</v>
      </c>
      <c r="B220" s="9" t="s">
        <v>229</v>
      </c>
      <c r="C220" s="9" t="str">
        <f>"211106400307"</f>
        <v>211106400307</v>
      </c>
    </row>
    <row r="221" s="1" customFormat="1" customHeight="1" spans="1:3">
      <c r="A221" s="9" t="str">
        <f t="shared" si="55"/>
        <v>1064</v>
      </c>
      <c r="B221" s="9" t="s">
        <v>230</v>
      </c>
      <c r="C221" s="9" t="str">
        <f>"215106407725"</f>
        <v>215106407725</v>
      </c>
    </row>
    <row r="222" s="1" customFormat="1" customHeight="1" spans="1:3">
      <c r="A222" s="9" t="str">
        <f>"1065"</f>
        <v>1065</v>
      </c>
      <c r="B222" s="9" t="s">
        <v>231</v>
      </c>
      <c r="C222" s="9" t="str">
        <f>"215106510030"</f>
        <v>215106510030</v>
      </c>
    </row>
    <row r="223" s="1" customFormat="1" customHeight="1" spans="1:3">
      <c r="A223" s="9" t="str">
        <f>"1065"</f>
        <v>1065</v>
      </c>
      <c r="B223" s="9" t="s">
        <v>232</v>
      </c>
      <c r="C223" s="9" t="str">
        <f>"211106500407"</f>
        <v>211106500407</v>
      </c>
    </row>
    <row r="224" s="1" customFormat="1" customHeight="1" spans="1:3">
      <c r="A224" s="9" t="str">
        <f t="shared" ref="A224:A226" si="56">"1066"</f>
        <v>1066</v>
      </c>
      <c r="B224" s="9" t="s">
        <v>233</v>
      </c>
      <c r="C224" s="9" t="str">
        <f>"215106609124"</f>
        <v>215106609124</v>
      </c>
    </row>
    <row r="225" s="1" customFormat="1" customHeight="1" spans="1:3">
      <c r="A225" s="9" t="str">
        <f t="shared" si="56"/>
        <v>1066</v>
      </c>
      <c r="B225" s="9" t="s">
        <v>234</v>
      </c>
      <c r="C225" s="9" t="str">
        <f>"215106611311"</f>
        <v>215106611311</v>
      </c>
    </row>
    <row r="226" s="1" customFormat="1" customHeight="1" spans="1:3">
      <c r="A226" s="9" t="str">
        <f t="shared" si="56"/>
        <v>1066</v>
      </c>
      <c r="B226" s="9" t="s">
        <v>235</v>
      </c>
      <c r="C226" s="9" t="str">
        <f>"211106606421"</f>
        <v>211106606421</v>
      </c>
    </row>
    <row r="227" s="1" customFormat="1" customHeight="1" spans="1:3">
      <c r="A227" s="9" t="str">
        <f t="shared" ref="A227:A229" si="57">"1067"</f>
        <v>1067</v>
      </c>
      <c r="B227" s="9" t="s">
        <v>236</v>
      </c>
      <c r="C227" s="9" t="str">
        <f>"211106700817"</f>
        <v>211106700817</v>
      </c>
    </row>
    <row r="228" s="1" customFormat="1" customHeight="1" spans="1:3">
      <c r="A228" s="9" t="str">
        <f t="shared" si="57"/>
        <v>1067</v>
      </c>
      <c r="B228" s="9" t="s">
        <v>237</v>
      </c>
      <c r="C228" s="9" t="str">
        <f>"211106706328"</f>
        <v>211106706328</v>
      </c>
    </row>
    <row r="229" s="1" customFormat="1" customHeight="1" spans="1:3">
      <c r="A229" s="9" t="str">
        <f t="shared" si="57"/>
        <v>1067</v>
      </c>
      <c r="B229" s="9" t="s">
        <v>238</v>
      </c>
      <c r="C229" s="9" t="str">
        <f>"211106703208"</f>
        <v>211106703208</v>
      </c>
    </row>
    <row r="230" s="1" customFormat="1" customHeight="1" spans="1:3">
      <c r="A230" s="9" t="str">
        <f t="shared" ref="A230:A233" si="58">"1068"</f>
        <v>1068</v>
      </c>
      <c r="B230" s="9" t="s">
        <v>239</v>
      </c>
      <c r="C230" s="9" t="str">
        <f>"215106813506"</f>
        <v>215106813506</v>
      </c>
    </row>
    <row r="231" s="1" customFormat="1" customHeight="1" spans="1:3">
      <c r="A231" s="9" t="str">
        <f t="shared" si="58"/>
        <v>1068</v>
      </c>
      <c r="B231" s="9" t="s">
        <v>240</v>
      </c>
      <c r="C231" s="9" t="str">
        <f>"211106804224"</f>
        <v>211106804224</v>
      </c>
    </row>
    <row r="232" s="1" customFormat="1" customHeight="1" spans="1:3">
      <c r="A232" s="9" t="str">
        <f t="shared" si="58"/>
        <v>1068</v>
      </c>
      <c r="B232" s="9" t="s">
        <v>241</v>
      </c>
      <c r="C232" s="9" t="str">
        <f>"211106803710"</f>
        <v>211106803710</v>
      </c>
    </row>
    <row r="233" s="1" customFormat="1" customHeight="1" spans="1:3">
      <c r="A233" s="9" t="str">
        <f t="shared" si="58"/>
        <v>1068</v>
      </c>
      <c r="B233" s="9" t="s">
        <v>242</v>
      </c>
      <c r="C233" s="9" t="str">
        <f>"215106809315"</f>
        <v>215106809315</v>
      </c>
    </row>
    <row r="234" s="1" customFormat="1" customHeight="1" spans="1:3">
      <c r="A234" s="9" t="str">
        <f t="shared" ref="A234:A236" si="59">"1069"</f>
        <v>1069</v>
      </c>
      <c r="B234" s="9" t="s">
        <v>243</v>
      </c>
      <c r="C234" s="9" t="str">
        <f>"211106900904"</f>
        <v>211106900904</v>
      </c>
    </row>
    <row r="235" s="1" customFormat="1" customHeight="1" spans="1:3">
      <c r="A235" s="9" t="str">
        <f t="shared" si="59"/>
        <v>1069</v>
      </c>
      <c r="B235" s="9" t="s">
        <v>244</v>
      </c>
      <c r="C235" s="9" t="str">
        <f>"211106902503"</f>
        <v>211106902503</v>
      </c>
    </row>
    <row r="236" s="1" customFormat="1" customHeight="1" spans="1:3">
      <c r="A236" s="9" t="str">
        <f t="shared" si="59"/>
        <v>1069</v>
      </c>
      <c r="B236" s="9" t="s">
        <v>245</v>
      </c>
      <c r="C236" s="9" t="str">
        <f>"215106912523"</f>
        <v>215106912523</v>
      </c>
    </row>
    <row r="237" s="1" customFormat="1" customHeight="1" spans="1:3">
      <c r="A237" s="9" t="str">
        <f t="shared" ref="A237:A239" si="60">"1070"</f>
        <v>1070</v>
      </c>
      <c r="B237" s="9" t="s">
        <v>246</v>
      </c>
      <c r="C237" s="9" t="str">
        <f>"211107002412"</f>
        <v>211107002412</v>
      </c>
    </row>
    <row r="238" s="1" customFormat="1" customHeight="1" spans="1:3">
      <c r="A238" s="9" t="str">
        <f t="shared" si="60"/>
        <v>1070</v>
      </c>
      <c r="B238" s="9" t="s">
        <v>247</v>
      </c>
      <c r="C238" s="9" t="str">
        <f>"211107002025"</f>
        <v>211107002025</v>
      </c>
    </row>
    <row r="239" s="1" customFormat="1" customHeight="1" spans="1:3">
      <c r="A239" s="9" t="str">
        <f t="shared" si="60"/>
        <v>1070</v>
      </c>
      <c r="B239" s="9" t="s">
        <v>248</v>
      </c>
      <c r="C239" s="9" t="str">
        <f>"215107011520"</f>
        <v>215107011520</v>
      </c>
    </row>
    <row r="240" s="1" customFormat="1" customHeight="1" spans="1:3">
      <c r="A240" s="9" t="str">
        <f t="shared" ref="A240:A242" si="61">"1071"</f>
        <v>1071</v>
      </c>
      <c r="B240" s="9" t="s">
        <v>249</v>
      </c>
      <c r="C240" s="9" t="str">
        <f>"211107101903"</f>
        <v>211107101903</v>
      </c>
    </row>
    <row r="241" s="1" customFormat="1" customHeight="1" spans="1:3">
      <c r="A241" s="9" t="str">
        <f t="shared" si="61"/>
        <v>1071</v>
      </c>
      <c r="B241" s="9" t="s">
        <v>250</v>
      </c>
      <c r="C241" s="9" t="str">
        <f>"211107106409"</f>
        <v>211107106409</v>
      </c>
    </row>
    <row r="242" s="1" customFormat="1" customHeight="1" spans="1:3">
      <c r="A242" s="9" t="str">
        <f t="shared" si="61"/>
        <v>1071</v>
      </c>
      <c r="B242" s="9" t="s">
        <v>251</v>
      </c>
      <c r="C242" s="9" t="str">
        <f>"215107109821"</f>
        <v>215107109821</v>
      </c>
    </row>
    <row r="243" s="1" customFormat="1" customHeight="1" spans="1:3">
      <c r="A243" s="9" t="str">
        <f t="shared" ref="A243:A245" si="62">"1072"</f>
        <v>1072</v>
      </c>
      <c r="B243" s="9" t="s">
        <v>252</v>
      </c>
      <c r="C243" s="9" t="str">
        <f>"211107206104"</f>
        <v>211107206104</v>
      </c>
    </row>
    <row r="244" s="1" customFormat="1" customHeight="1" spans="1:3">
      <c r="A244" s="9" t="str">
        <f t="shared" si="62"/>
        <v>1072</v>
      </c>
      <c r="B244" s="9" t="s">
        <v>253</v>
      </c>
      <c r="C244" s="9" t="str">
        <f>"211107204125"</f>
        <v>211107204125</v>
      </c>
    </row>
    <row r="245" s="1" customFormat="1" customHeight="1" spans="1:3">
      <c r="A245" s="9" t="str">
        <f t="shared" si="62"/>
        <v>1072</v>
      </c>
      <c r="B245" s="9" t="s">
        <v>254</v>
      </c>
      <c r="C245" s="9" t="str">
        <f>"215107211811"</f>
        <v>215107211811</v>
      </c>
    </row>
    <row r="246" s="1" customFormat="1" customHeight="1" spans="1:3">
      <c r="A246" s="9" t="str">
        <f t="shared" ref="A246:A248" si="63">"1073"</f>
        <v>1073</v>
      </c>
      <c r="B246" s="9" t="s">
        <v>255</v>
      </c>
      <c r="C246" s="9" t="str">
        <f>"211107305522"</f>
        <v>211107305522</v>
      </c>
    </row>
    <row r="247" s="1" customFormat="1" customHeight="1" spans="1:3">
      <c r="A247" s="9" t="str">
        <f t="shared" si="63"/>
        <v>1073</v>
      </c>
      <c r="B247" s="9" t="s">
        <v>256</v>
      </c>
      <c r="C247" s="9" t="str">
        <f>"215107313003"</f>
        <v>215107313003</v>
      </c>
    </row>
    <row r="248" s="1" customFormat="1" customHeight="1" spans="1:3">
      <c r="A248" s="9" t="str">
        <f t="shared" si="63"/>
        <v>1073</v>
      </c>
      <c r="B248" s="9" t="s">
        <v>257</v>
      </c>
      <c r="C248" s="9" t="str">
        <f>"215107307922"</f>
        <v>215107307922</v>
      </c>
    </row>
    <row r="249" s="1" customFormat="1" customHeight="1" spans="1:3">
      <c r="A249" s="9" t="str">
        <f t="shared" ref="A249:A251" si="64">"1074"</f>
        <v>1074</v>
      </c>
      <c r="B249" s="9" t="s">
        <v>258</v>
      </c>
      <c r="C249" s="9" t="str">
        <f>"215107413909"</f>
        <v>215107413909</v>
      </c>
    </row>
    <row r="250" s="1" customFormat="1" customHeight="1" spans="1:3">
      <c r="A250" s="9" t="str">
        <f t="shared" si="64"/>
        <v>1074</v>
      </c>
      <c r="B250" s="9" t="s">
        <v>259</v>
      </c>
      <c r="C250" s="9" t="str">
        <f>"211107404911"</f>
        <v>211107404911</v>
      </c>
    </row>
    <row r="251" s="1" customFormat="1" customHeight="1" spans="1:3">
      <c r="A251" s="9" t="str">
        <f t="shared" si="64"/>
        <v>1074</v>
      </c>
      <c r="B251" s="9" t="s">
        <v>260</v>
      </c>
      <c r="C251" s="9" t="str">
        <f>"211107403913"</f>
        <v>211107403913</v>
      </c>
    </row>
    <row r="252" s="1" customFormat="1" customHeight="1" spans="1:3">
      <c r="A252" s="9" t="str">
        <f t="shared" ref="A252:A254" si="65">"1075"</f>
        <v>1075</v>
      </c>
      <c r="B252" s="9" t="s">
        <v>261</v>
      </c>
      <c r="C252" s="9" t="str">
        <f>"211107502111"</f>
        <v>211107502111</v>
      </c>
    </row>
    <row r="253" s="1" customFormat="1" customHeight="1" spans="1:3">
      <c r="A253" s="9" t="str">
        <f t="shared" si="65"/>
        <v>1075</v>
      </c>
      <c r="B253" s="9" t="s">
        <v>262</v>
      </c>
      <c r="C253" s="9" t="str">
        <f>"211107503330"</f>
        <v>211107503330</v>
      </c>
    </row>
    <row r="254" s="1" customFormat="1" customHeight="1" spans="1:3">
      <c r="A254" s="9" t="str">
        <f t="shared" si="65"/>
        <v>1075</v>
      </c>
      <c r="B254" s="9" t="s">
        <v>263</v>
      </c>
      <c r="C254" s="9" t="str">
        <f>"211107500507"</f>
        <v>211107500507</v>
      </c>
    </row>
    <row r="255" s="1" customFormat="1" customHeight="1" spans="1:3">
      <c r="A255" s="9" t="str">
        <f t="shared" ref="A255:A260" si="66">"1076"</f>
        <v>1076</v>
      </c>
      <c r="B255" s="9" t="s">
        <v>264</v>
      </c>
      <c r="C255" s="9" t="str">
        <f>"215107611102"</f>
        <v>215107611102</v>
      </c>
    </row>
    <row r="256" s="1" customFormat="1" customHeight="1" spans="1:3">
      <c r="A256" s="9" t="str">
        <f t="shared" si="66"/>
        <v>1076</v>
      </c>
      <c r="B256" s="9" t="s">
        <v>265</v>
      </c>
      <c r="C256" s="9" t="str">
        <f>"211107604601"</f>
        <v>211107604601</v>
      </c>
    </row>
    <row r="257" s="1" customFormat="1" customHeight="1" spans="1:3">
      <c r="A257" s="9" t="str">
        <f t="shared" si="66"/>
        <v>1076</v>
      </c>
      <c r="B257" s="9" t="s">
        <v>266</v>
      </c>
      <c r="C257" s="9" t="str">
        <f>"211107603727"</f>
        <v>211107603727</v>
      </c>
    </row>
    <row r="258" s="1" customFormat="1" customHeight="1" spans="1:3">
      <c r="A258" s="9" t="str">
        <f t="shared" si="66"/>
        <v>1076</v>
      </c>
      <c r="B258" s="9" t="s">
        <v>267</v>
      </c>
      <c r="C258" s="9" t="str">
        <f>"211107606524"</f>
        <v>211107606524</v>
      </c>
    </row>
    <row r="259" s="1" customFormat="1" customHeight="1" spans="1:3">
      <c r="A259" s="9" t="str">
        <f t="shared" si="66"/>
        <v>1076</v>
      </c>
      <c r="B259" s="9" t="s">
        <v>268</v>
      </c>
      <c r="C259" s="9" t="str">
        <f>"211107603908"</f>
        <v>211107603908</v>
      </c>
    </row>
    <row r="260" s="1" customFormat="1" customHeight="1" spans="1:3">
      <c r="A260" s="9" t="str">
        <f t="shared" si="66"/>
        <v>1076</v>
      </c>
      <c r="B260" s="9" t="s">
        <v>269</v>
      </c>
      <c r="C260" s="9" t="str">
        <f>"215107608330"</f>
        <v>215107608330</v>
      </c>
    </row>
  </sheetData>
  <mergeCells count="1">
    <mergeCell ref="A2:C2"/>
  </mergeCells>
  <conditionalFormatting sqref="C3:C260">
    <cfRule type="expression" dxfId="0" priority="1">
      <formula>AND(SUMPRODUCT(IFERROR(1*(($C$3:$C$260&amp;"x")=(C3&amp;"x")),0))&gt;1,NOT(ISBLANK(C3)))</formula>
    </cfRule>
  </conditionalFormatting>
  <pageMargins left="0.751388888888889" right="0.156944444444444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2021-12-09T02:30:00Z</dcterms:created>
  <dcterms:modified xsi:type="dcterms:W3CDTF">2021-12-15T09:41:10Z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0C9C43BB586B48688B0A9911BA33ED6C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