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表" sheetId="1" r:id="rId1"/>
  </sheets>
  <definedNames/>
  <calcPr fullCalcOnLoad="1"/>
</workbook>
</file>

<file path=xl/sharedStrings.xml><?xml version="1.0" encoding="utf-8"?>
<sst xmlns="http://schemas.openxmlformats.org/spreadsheetml/2006/main" count="38" uniqueCount="15">
  <si>
    <t>2021年三亚市教2021年三亚市教育卫生事业单位定向招聘随军家属资格初审合格人员名单</t>
  </si>
  <si>
    <t>序号</t>
  </si>
  <si>
    <t>报考号</t>
  </si>
  <si>
    <t>报考岗位</t>
  </si>
  <si>
    <t>姓名</t>
  </si>
  <si>
    <t>性别</t>
  </si>
  <si>
    <t>出生年月</t>
  </si>
  <si>
    <t>备注</t>
  </si>
  <si>
    <t>0101_肿瘤治疗中心介入医师</t>
  </si>
  <si>
    <t>0103_B超医师</t>
  </si>
  <si>
    <t>0106_高中语文教师</t>
  </si>
  <si>
    <t>0107_高中历史教师</t>
  </si>
  <si>
    <t>0108_初中物理教师</t>
  </si>
  <si>
    <t>0109_小学美术教师</t>
  </si>
  <si>
    <t>0110_小学体育教师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</si>
</sst>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8"/>
      <color indexed="8"/>
      <name val="宋体"/>
      <family val="0"/>
    </font>
    <font>
      <b/>
      <sz val="11"/>
      <color indexed="8"/>
      <name val="宋体"/>
      <family val="0"/>
    </font>
    <font>
      <b/>
      <sz val="11"/>
      <color indexed="63"/>
      <name val="宋体"/>
      <family val="0"/>
    </font>
    <font>
      <sz val="11"/>
      <color indexed="16"/>
      <name val="宋体"/>
      <family val="0"/>
    </font>
    <font>
      <sz val="11"/>
      <color indexed="9"/>
      <name val="宋体"/>
      <family val="0"/>
    </font>
    <font>
      <u val="single"/>
      <sz val="11"/>
      <color indexed="12"/>
      <name val="宋体"/>
      <family val="0"/>
    </font>
    <font>
      <b/>
      <sz val="18"/>
      <color indexed="54"/>
      <name val="宋体"/>
      <family val="0"/>
    </font>
    <font>
      <sz val="11"/>
      <color indexed="62"/>
      <name val="宋体"/>
      <family val="0"/>
    </font>
    <font>
      <u val="single"/>
      <sz val="11"/>
      <color indexed="20"/>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5">
    <xf numFmtId="0" fontId="0" fillId="0" borderId="0" xfId="0" applyFont="1" applyAlignment="1">
      <alignment vertical="center"/>
    </xf>
    <xf numFmtId="0" fontId="0" fillId="0" borderId="0" xfId="0" applyAlignment="1">
      <alignment horizontal="center" vertical="center" wrapText="1"/>
    </xf>
    <xf numFmtId="0" fontId="40" fillId="0" borderId="0" xfId="0" applyFont="1" applyAlignment="1">
      <alignment horizontal="center" vertical="center" wrapText="1"/>
    </xf>
    <xf numFmtId="0" fontId="37"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workbookViewId="0" topLeftCell="A1">
      <selection activeCell="J11" sqref="J11"/>
    </sheetView>
  </sheetViews>
  <sheetFormatPr defaultColWidth="9.00390625" defaultRowHeight="15"/>
  <cols>
    <col min="1" max="1" width="8.421875" style="1" customWidth="1"/>
    <col min="2" max="2" width="27.140625" style="1" customWidth="1"/>
    <col min="3" max="3" width="31.421875" style="1" customWidth="1"/>
    <col min="4" max="4" width="9.00390625" style="1" customWidth="1"/>
    <col min="5" max="5" width="7.421875" style="1" customWidth="1"/>
    <col min="6" max="6" width="13.140625" style="1" customWidth="1"/>
    <col min="7" max="7" width="42.421875" style="1" customWidth="1"/>
    <col min="8" max="16384" width="9.00390625" style="1" customWidth="1"/>
  </cols>
  <sheetData>
    <row r="1" spans="1:7" ht="27.75" customHeight="1">
      <c r="A1" s="2" t="s">
        <v>0</v>
      </c>
      <c r="B1" s="2"/>
      <c r="C1" s="2"/>
      <c r="D1" s="2"/>
      <c r="E1" s="2"/>
      <c r="F1" s="2"/>
      <c r="G1" s="2"/>
    </row>
    <row r="2" spans="1:7" ht="13.5">
      <c r="A2" s="3" t="s">
        <v>1</v>
      </c>
      <c r="B2" s="3" t="s">
        <v>2</v>
      </c>
      <c r="C2" s="3" t="s">
        <v>3</v>
      </c>
      <c r="D2" s="3" t="s">
        <v>4</v>
      </c>
      <c r="E2" s="3" t="s">
        <v>5</v>
      </c>
      <c r="F2" s="3" t="s">
        <v>6</v>
      </c>
      <c r="G2" s="3" t="s">
        <v>7</v>
      </c>
    </row>
    <row r="3" spans="1:7" ht="13.5">
      <c r="A3" s="4">
        <v>1</v>
      </c>
      <c r="B3" s="4" t="str">
        <f>"342420211126163015108736"</f>
        <v>342420211126163015108736</v>
      </c>
      <c r="C3" s="4" t="s">
        <v>8</v>
      </c>
      <c r="D3" s="4" t="str">
        <f>"罗燕容"</f>
        <v>罗燕容</v>
      </c>
      <c r="E3" s="4" t="str">
        <f aca="true" t="shared" si="0" ref="E3:E32">"女"</f>
        <v>女</v>
      </c>
      <c r="F3" s="4" t="str">
        <f>"1982-09-06"</f>
        <v>1982-09-06</v>
      </c>
      <c r="G3" s="4"/>
    </row>
    <row r="4" spans="1:7" ht="13.5">
      <c r="A4" s="4">
        <v>2</v>
      </c>
      <c r="B4" s="4" t="str">
        <f>"342420211129102433108751"</f>
        <v>342420211129102433108751</v>
      </c>
      <c r="C4" s="4" t="s">
        <v>8</v>
      </c>
      <c r="D4" s="4" t="str">
        <f>"罗琼"</f>
        <v>罗琼</v>
      </c>
      <c r="E4" s="4" t="str">
        <f t="shared" si="0"/>
        <v>女</v>
      </c>
      <c r="F4" s="4" t="str">
        <f>"1982-03-15"</f>
        <v>1982-03-15</v>
      </c>
      <c r="G4" s="4"/>
    </row>
    <row r="5" spans="1:7" ht="13.5">
      <c r="A5" s="4">
        <v>3</v>
      </c>
      <c r="B5" s="4" t="str">
        <f>"342420211126122702108729"</f>
        <v>342420211126122702108729</v>
      </c>
      <c r="C5" s="4" t="s">
        <v>9</v>
      </c>
      <c r="D5" s="4" t="str">
        <f>"邓莉"</f>
        <v>邓莉</v>
      </c>
      <c r="E5" s="4" t="str">
        <f t="shared" si="0"/>
        <v>女</v>
      </c>
      <c r="F5" s="4" t="str">
        <f>"1982-08-05"</f>
        <v>1982-08-05</v>
      </c>
      <c r="G5" s="4"/>
    </row>
    <row r="6" spans="1:7" ht="13.5">
      <c r="A6" s="4">
        <v>4</v>
      </c>
      <c r="B6" s="4" t="str">
        <f>"342420211130183718108762"</f>
        <v>342420211130183718108762</v>
      </c>
      <c r="C6" s="4" t="s">
        <v>9</v>
      </c>
      <c r="D6" s="4" t="str">
        <f>"颜征"</f>
        <v>颜征</v>
      </c>
      <c r="E6" s="4" t="str">
        <f t="shared" si="0"/>
        <v>女</v>
      </c>
      <c r="F6" s="4" t="str">
        <f>"1990-11-22"</f>
        <v>1990-11-22</v>
      </c>
      <c r="G6" s="4"/>
    </row>
    <row r="7" spans="1:7" ht="13.5">
      <c r="A7" s="4">
        <v>5</v>
      </c>
      <c r="B7" s="4" t="str">
        <f>"342420211126155626108735"</f>
        <v>342420211126155626108735</v>
      </c>
      <c r="C7" s="4" t="s">
        <v>10</v>
      </c>
      <c r="D7" s="4" t="str">
        <f>"苏峥艳"</f>
        <v>苏峥艳</v>
      </c>
      <c r="E7" s="4" t="str">
        <f t="shared" si="0"/>
        <v>女</v>
      </c>
      <c r="F7" s="4" t="str">
        <f>"1990-02-01"</f>
        <v>1990-02-01</v>
      </c>
      <c r="G7" s="4"/>
    </row>
    <row r="8" spans="1:7" ht="13.5">
      <c r="A8" s="4">
        <v>6</v>
      </c>
      <c r="B8" s="4" t="str">
        <f>"342420211127103012108740"</f>
        <v>342420211127103012108740</v>
      </c>
      <c r="C8" s="4" t="s">
        <v>10</v>
      </c>
      <c r="D8" s="4" t="str">
        <f>"王晓阳"</f>
        <v>王晓阳</v>
      </c>
      <c r="E8" s="4" t="str">
        <f t="shared" si="0"/>
        <v>女</v>
      </c>
      <c r="F8" s="4" t="str">
        <f>"1992-02-26"</f>
        <v>1992-02-26</v>
      </c>
      <c r="G8" s="4"/>
    </row>
    <row r="9" spans="1:7" ht="13.5">
      <c r="A9" s="4">
        <v>7</v>
      </c>
      <c r="B9" s="4" t="str">
        <f>"342420211127161851108742"</f>
        <v>342420211127161851108742</v>
      </c>
      <c r="C9" s="4" t="s">
        <v>10</v>
      </c>
      <c r="D9" s="4" t="str">
        <f>"李从然"</f>
        <v>李从然</v>
      </c>
      <c r="E9" s="4" t="str">
        <f t="shared" si="0"/>
        <v>女</v>
      </c>
      <c r="F9" s="4" t="str">
        <f>"1993-08-06"</f>
        <v>1993-08-06</v>
      </c>
      <c r="G9" s="4"/>
    </row>
    <row r="10" spans="1:7" ht="13.5">
      <c r="A10" s="4">
        <v>8</v>
      </c>
      <c r="B10" s="4" t="str">
        <f>"342420211130165249108761"</f>
        <v>342420211130165249108761</v>
      </c>
      <c r="C10" s="4" t="s">
        <v>10</v>
      </c>
      <c r="D10" s="4" t="str">
        <f>"莫相丽"</f>
        <v>莫相丽</v>
      </c>
      <c r="E10" s="4" t="str">
        <f t="shared" si="0"/>
        <v>女</v>
      </c>
      <c r="F10" s="4" t="str">
        <f>"1989-12-16"</f>
        <v>1989-12-16</v>
      </c>
      <c r="G10" s="4"/>
    </row>
    <row r="11" spans="1:7" ht="13.5">
      <c r="A11" s="4">
        <v>9</v>
      </c>
      <c r="B11" s="4" t="str">
        <f>"342420211201095235108764"</f>
        <v>342420211201095235108764</v>
      </c>
      <c r="C11" s="4" t="s">
        <v>10</v>
      </c>
      <c r="D11" s="4" t="str">
        <f>"蔡华静"</f>
        <v>蔡华静</v>
      </c>
      <c r="E11" s="4" t="str">
        <f t="shared" si="0"/>
        <v>女</v>
      </c>
      <c r="F11" s="4" t="str">
        <f>"1993-12-04"</f>
        <v>1993-12-04</v>
      </c>
      <c r="G11" s="4"/>
    </row>
    <row r="12" spans="1:7" ht="13.5">
      <c r="A12" s="4">
        <v>10</v>
      </c>
      <c r="B12" s="4" t="str">
        <f>"342420211201122028108766"</f>
        <v>342420211201122028108766</v>
      </c>
      <c r="C12" s="4" t="s">
        <v>10</v>
      </c>
      <c r="D12" s="4" t="str">
        <f>"黄庆"</f>
        <v>黄庆</v>
      </c>
      <c r="E12" s="4" t="str">
        <f t="shared" si="0"/>
        <v>女</v>
      </c>
      <c r="F12" s="4" t="str">
        <f>"1988-04-05"</f>
        <v>1988-04-05</v>
      </c>
      <c r="G12" s="4"/>
    </row>
    <row r="13" spans="1:7" ht="13.5">
      <c r="A13" s="4">
        <v>11</v>
      </c>
      <c r="B13" s="4" t="str">
        <f>"342420211201153542108771"</f>
        <v>342420211201153542108771</v>
      </c>
      <c r="C13" s="4" t="s">
        <v>10</v>
      </c>
      <c r="D13" s="4" t="str">
        <f>"邓凯丽"</f>
        <v>邓凯丽</v>
      </c>
      <c r="E13" s="4" t="str">
        <f t="shared" si="0"/>
        <v>女</v>
      </c>
      <c r="F13" s="4" t="str">
        <f>"1993-06-21"</f>
        <v>1993-06-21</v>
      </c>
      <c r="G13" s="4"/>
    </row>
    <row r="14" spans="1:7" ht="13.5">
      <c r="A14" s="4">
        <v>12</v>
      </c>
      <c r="B14" s="4" t="str">
        <f>"342420211201164744108772"</f>
        <v>342420211201164744108772</v>
      </c>
      <c r="C14" s="4" t="s">
        <v>10</v>
      </c>
      <c r="D14" s="4" t="str">
        <f>"乔云红"</f>
        <v>乔云红</v>
      </c>
      <c r="E14" s="4" t="str">
        <f t="shared" si="0"/>
        <v>女</v>
      </c>
      <c r="F14" s="4" t="str">
        <f>"1994-03-10"</f>
        <v>1994-03-10</v>
      </c>
      <c r="G14" s="4"/>
    </row>
    <row r="15" spans="1:7" ht="13.5">
      <c r="A15" s="4">
        <v>13</v>
      </c>
      <c r="B15" s="4" t="str">
        <f>"342420211208203919108779"</f>
        <v>342420211208203919108779</v>
      </c>
      <c r="C15" s="4" t="s">
        <v>11</v>
      </c>
      <c r="D15" s="4" t="str">
        <f>"高苗苗"</f>
        <v>高苗苗</v>
      </c>
      <c r="E15" s="4" t="str">
        <f t="shared" si="0"/>
        <v>女</v>
      </c>
      <c r="F15" s="4" t="str">
        <f>"1991-03-15"</f>
        <v>1991-03-15</v>
      </c>
      <c r="G15" s="4"/>
    </row>
    <row r="16" spans="1:7" ht="13.5">
      <c r="A16" s="4">
        <v>14</v>
      </c>
      <c r="B16" s="4" t="str">
        <f>"342420211127173805108743"</f>
        <v>342420211127173805108743</v>
      </c>
      <c r="C16" s="4" t="s">
        <v>12</v>
      </c>
      <c r="D16" s="4" t="str">
        <f>"石兵玉"</f>
        <v>石兵玉</v>
      </c>
      <c r="E16" s="4" t="str">
        <f t="shared" si="0"/>
        <v>女</v>
      </c>
      <c r="F16" s="4" t="str">
        <f>"1989-12-10"</f>
        <v>1989-12-10</v>
      </c>
      <c r="G16" s="4"/>
    </row>
    <row r="17" spans="1:7" ht="13.5">
      <c r="A17" s="4">
        <v>15</v>
      </c>
      <c r="B17" s="4" t="str">
        <f>"342420211126091908108722"</f>
        <v>342420211126091908108722</v>
      </c>
      <c r="C17" s="4" t="s">
        <v>13</v>
      </c>
      <c r="D17" s="4" t="str">
        <f>"李宁"</f>
        <v>李宁</v>
      </c>
      <c r="E17" s="4" t="str">
        <f t="shared" si="0"/>
        <v>女</v>
      </c>
      <c r="F17" s="4" t="str">
        <f>"1990-03-16"</f>
        <v>1990-03-16</v>
      </c>
      <c r="G17" s="4"/>
    </row>
    <row r="18" spans="1:7" ht="13.5">
      <c r="A18" s="4">
        <v>16</v>
      </c>
      <c r="B18" s="4" t="str">
        <f>"342420211126095541108724"</f>
        <v>342420211126095541108724</v>
      </c>
      <c r="C18" s="4" t="s">
        <v>13</v>
      </c>
      <c r="D18" s="4" t="str">
        <f>"汪丽莎"</f>
        <v>汪丽莎</v>
      </c>
      <c r="E18" s="4" t="str">
        <f t="shared" si="0"/>
        <v>女</v>
      </c>
      <c r="F18" s="4" t="str">
        <f>"1991-01-10"</f>
        <v>1991-01-10</v>
      </c>
      <c r="G18" s="4"/>
    </row>
    <row r="19" spans="1:7" ht="13.5">
      <c r="A19" s="4">
        <v>17</v>
      </c>
      <c r="B19" s="4" t="str">
        <f>"342420211126121505108728"</f>
        <v>342420211126121505108728</v>
      </c>
      <c r="C19" s="4" t="s">
        <v>13</v>
      </c>
      <c r="D19" s="4" t="str">
        <f>"曾效香"</f>
        <v>曾效香</v>
      </c>
      <c r="E19" s="4" t="str">
        <f t="shared" si="0"/>
        <v>女</v>
      </c>
      <c r="F19" s="4" t="str">
        <f>"1991-05-28"</f>
        <v>1991-05-28</v>
      </c>
      <c r="G19" s="4"/>
    </row>
    <row r="20" spans="1:7" ht="13.5">
      <c r="A20" s="4">
        <v>18</v>
      </c>
      <c r="B20" s="4" t="str">
        <f>"342420211126123042108730"</f>
        <v>342420211126123042108730</v>
      </c>
      <c r="C20" s="4" t="s">
        <v>13</v>
      </c>
      <c r="D20" s="4" t="str">
        <f>"李思思"</f>
        <v>李思思</v>
      </c>
      <c r="E20" s="4" t="str">
        <f t="shared" si="0"/>
        <v>女</v>
      </c>
      <c r="F20" s="4" t="str">
        <f>"1997-04-29"</f>
        <v>1997-04-29</v>
      </c>
      <c r="G20" s="4"/>
    </row>
    <row r="21" spans="1:7" ht="13.5">
      <c r="A21" s="4">
        <v>19</v>
      </c>
      <c r="B21" s="4" t="str">
        <f>"342420211126131954108731"</f>
        <v>342420211126131954108731</v>
      </c>
      <c r="C21" s="4" t="s">
        <v>13</v>
      </c>
      <c r="D21" s="4" t="str">
        <f>"王傲娣"</f>
        <v>王傲娣</v>
      </c>
      <c r="E21" s="4" t="str">
        <f t="shared" si="0"/>
        <v>女</v>
      </c>
      <c r="F21" s="4" t="str">
        <f>"1986-05-06"</f>
        <v>1986-05-06</v>
      </c>
      <c r="G21" s="4"/>
    </row>
    <row r="22" spans="1:7" ht="13.5">
      <c r="A22" s="4">
        <v>20</v>
      </c>
      <c r="B22" s="4" t="str">
        <f>"342420211126144823108733"</f>
        <v>342420211126144823108733</v>
      </c>
      <c r="C22" s="4" t="s">
        <v>13</v>
      </c>
      <c r="D22" s="4" t="str">
        <f>"赵幻方"</f>
        <v>赵幻方</v>
      </c>
      <c r="E22" s="4" t="str">
        <f t="shared" si="0"/>
        <v>女</v>
      </c>
      <c r="F22" s="4" t="str">
        <f>"1988-12-05"</f>
        <v>1988-12-05</v>
      </c>
      <c r="G22" s="4"/>
    </row>
    <row r="23" spans="1:7" ht="13.5">
      <c r="A23" s="4">
        <v>21</v>
      </c>
      <c r="B23" s="4" t="str">
        <f>"342420211127102112108739"</f>
        <v>342420211127102112108739</v>
      </c>
      <c r="C23" s="4" t="s">
        <v>13</v>
      </c>
      <c r="D23" s="4" t="str">
        <f>"蔡佩"</f>
        <v>蔡佩</v>
      </c>
      <c r="E23" s="4" t="str">
        <f t="shared" si="0"/>
        <v>女</v>
      </c>
      <c r="F23" s="4" t="str">
        <f>"1989-01-24"</f>
        <v>1989-01-24</v>
      </c>
      <c r="G23" s="4"/>
    </row>
    <row r="24" spans="1:7" ht="13.5">
      <c r="A24" s="4">
        <v>22</v>
      </c>
      <c r="B24" s="4" t="str">
        <f>"342420211127203541108744"</f>
        <v>342420211127203541108744</v>
      </c>
      <c r="C24" s="4" t="s">
        <v>13</v>
      </c>
      <c r="D24" s="4" t="str">
        <f>"刘冉"</f>
        <v>刘冉</v>
      </c>
      <c r="E24" s="4" t="str">
        <f t="shared" si="0"/>
        <v>女</v>
      </c>
      <c r="F24" s="4" t="str">
        <f>"1991-09-27"</f>
        <v>1991-09-27</v>
      </c>
      <c r="G24" s="4"/>
    </row>
    <row r="25" spans="1:7" ht="13.5">
      <c r="A25" s="4">
        <v>23</v>
      </c>
      <c r="B25" s="4" t="str">
        <f>"342420211128102757108746"</f>
        <v>342420211128102757108746</v>
      </c>
      <c r="C25" s="4" t="s">
        <v>13</v>
      </c>
      <c r="D25" s="4" t="str">
        <f>"王静"</f>
        <v>王静</v>
      </c>
      <c r="E25" s="4" t="str">
        <f t="shared" si="0"/>
        <v>女</v>
      </c>
      <c r="F25" s="4" t="str">
        <f>"1990-04-04"</f>
        <v>1990-04-04</v>
      </c>
      <c r="G25" s="4"/>
    </row>
    <row r="26" spans="1:7" ht="13.5">
      <c r="A26" s="4">
        <v>24</v>
      </c>
      <c r="B26" s="4" t="str">
        <f>"342420211129144011108753"</f>
        <v>342420211129144011108753</v>
      </c>
      <c r="C26" s="4" t="s">
        <v>13</v>
      </c>
      <c r="D26" s="4" t="str">
        <f>"李丽琴"</f>
        <v>李丽琴</v>
      </c>
      <c r="E26" s="4" t="str">
        <f t="shared" si="0"/>
        <v>女</v>
      </c>
      <c r="F26" s="4" t="str">
        <f>"1989-05-25"</f>
        <v>1989-05-25</v>
      </c>
      <c r="G26" s="4"/>
    </row>
    <row r="27" spans="1:7" ht="13.5">
      <c r="A27" s="4">
        <v>25</v>
      </c>
      <c r="B27" s="4" t="str">
        <f>"342420211130112903108759"</f>
        <v>342420211130112903108759</v>
      </c>
      <c r="C27" s="4" t="s">
        <v>13</v>
      </c>
      <c r="D27" s="4" t="str">
        <f>"邢海雪"</f>
        <v>邢海雪</v>
      </c>
      <c r="E27" s="4" t="str">
        <f t="shared" si="0"/>
        <v>女</v>
      </c>
      <c r="F27" s="4" t="str">
        <f>"1989-08-17"</f>
        <v>1989-08-17</v>
      </c>
      <c r="G27" s="4"/>
    </row>
    <row r="28" spans="1:7" ht="13.5">
      <c r="A28" s="4">
        <v>26</v>
      </c>
      <c r="B28" s="4" t="str">
        <f>"342420211201120001108765"</f>
        <v>342420211201120001108765</v>
      </c>
      <c r="C28" s="4" t="s">
        <v>13</v>
      </c>
      <c r="D28" s="4" t="str">
        <f>"马峥"</f>
        <v>马峥</v>
      </c>
      <c r="E28" s="4" t="str">
        <f t="shared" si="0"/>
        <v>女</v>
      </c>
      <c r="F28" s="4" t="str">
        <f>"1987-06-02"</f>
        <v>1987-06-02</v>
      </c>
      <c r="G28" s="4"/>
    </row>
    <row r="29" spans="1:7" ht="13.5">
      <c r="A29" s="4">
        <v>27</v>
      </c>
      <c r="B29" s="4" t="str">
        <f>"342420211126225934108737"</f>
        <v>342420211126225934108737</v>
      </c>
      <c r="C29" s="4" t="s">
        <v>14</v>
      </c>
      <c r="D29" s="4" t="str">
        <f>"王煌"</f>
        <v>王煌</v>
      </c>
      <c r="E29" s="4" t="str">
        <f t="shared" si="0"/>
        <v>女</v>
      </c>
      <c r="F29" s="4" t="str">
        <f>"1988-05-14"</f>
        <v>1988-05-14</v>
      </c>
      <c r="G29" s="4"/>
    </row>
    <row r="30" spans="1:7" ht="13.5">
      <c r="A30" s="4">
        <v>28</v>
      </c>
      <c r="B30" s="4" t="str">
        <f>"342420211201151723108770"</f>
        <v>342420211201151723108770</v>
      </c>
      <c r="C30" s="4" t="s">
        <v>14</v>
      </c>
      <c r="D30" s="4" t="str">
        <f>"刘天"</f>
        <v>刘天</v>
      </c>
      <c r="E30" s="4" t="str">
        <f t="shared" si="0"/>
        <v>女</v>
      </c>
      <c r="F30" s="4" t="str">
        <f>"1993-09-26"</f>
        <v>1993-09-26</v>
      </c>
      <c r="G30" s="4"/>
    </row>
    <row r="31" spans="1:7" ht="13.5">
      <c r="A31" s="4">
        <v>29</v>
      </c>
      <c r="B31" s="4" t="str">
        <f>"342420211207113735108774"</f>
        <v>342420211207113735108774</v>
      </c>
      <c r="C31" s="4" t="s">
        <v>14</v>
      </c>
      <c r="D31" s="4" t="str">
        <f>"周殷因"</f>
        <v>周殷因</v>
      </c>
      <c r="E31" s="4" t="str">
        <f t="shared" si="0"/>
        <v>女</v>
      </c>
      <c r="F31" s="4" t="str">
        <f>"1996-12-05"</f>
        <v>1996-12-05</v>
      </c>
      <c r="G31" s="4"/>
    </row>
    <row r="32" spans="1:7" ht="13.5">
      <c r="A32" s="4">
        <v>30</v>
      </c>
      <c r="B32" s="4" t="str">
        <f>"342420211207130003108775"</f>
        <v>342420211207130003108775</v>
      </c>
      <c r="C32" s="4" t="s">
        <v>14</v>
      </c>
      <c r="D32" s="4" t="str">
        <f>"谭虹"</f>
        <v>谭虹</v>
      </c>
      <c r="E32" s="4" t="str">
        <f t="shared" si="0"/>
        <v>女</v>
      </c>
      <c r="F32" s="4" t="str">
        <f>"1986-05-15"</f>
        <v>1986-05-15</v>
      </c>
      <c r="G32" s="4"/>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2021-12-13T10:20:10Z</dcterms:created>
  <dcterms:modified xsi:type="dcterms:W3CDTF">2021-12-13T11:33:30Z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A5814BE88FBC4C1DBAF0C862CC7B3AC3</vt:lpwstr>
  </property>
  <property fmtid="{D5CDD505-2E9C-101B-9397-08002B2CF9AE}" pid="4" name="KSOProductBuildV">
    <vt:lpwstr>2052-11.1.0.11115</vt:lpwstr>
  </property>
</Properties>
</file>