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05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<sst xmlns="http://schemas.openxmlformats.org/spreadsheetml/2006/main" count="261" uniqueCount="175">
  <si>
    <t>附件：</t>
  </si>
  <si>
    <t>2021年度潜江市基层医疗卫生专业技术人员专项公开招聘体检人员名单</t>
  </si>
  <si>
    <t>序号</t>
  </si>
  <si>
    <t>姓名</t>
  </si>
  <si>
    <t>准考证号</t>
  </si>
  <si>
    <t>报考单位</t>
  </si>
  <si>
    <t>报考岗位</t>
  </si>
  <si>
    <t>岗位代码</t>
  </si>
  <si>
    <t>综合应
用能力</t>
  </si>
  <si>
    <t>专业
基础</t>
  </si>
  <si>
    <t>笔试折算分</t>
  </si>
  <si>
    <t>面试
成绩</t>
  </si>
  <si>
    <t>面试
折算分</t>
  </si>
  <si>
    <t>总成绩</t>
  </si>
  <si>
    <t>招聘
数量</t>
  </si>
  <si>
    <t>备注</t>
  </si>
  <si>
    <t>章瑶</t>
  </si>
  <si>
    <t>——</t>
  </si>
  <si>
    <t>园林南路社区卫生服务中心</t>
  </si>
  <si>
    <t>护士1</t>
  </si>
  <si>
    <t>2021N0001</t>
  </si>
  <si>
    <t>徐月红</t>
  </si>
  <si>
    <t>214211010127</t>
  </si>
  <si>
    <t>临床医生</t>
  </si>
  <si>
    <t>2021N0002</t>
  </si>
  <si>
    <t>韩艳</t>
  </si>
  <si>
    <t>214211010317</t>
  </si>
  <si>
    <t>护士2</t>
  </si>
  <si>
    <t>2021N0003</t>
  </si>
  <si>
    <t>郑秋扬</t>
  </si>
  <si>
    <t>临床医生1</t>
  </si>
  <si>
    <t>2021N0004</t>
  </si>
  <si>
    <t>李剑峦</t>
  </si>
  <si>
    <t>检验技师</t>
  </si>
  <si>
    <t>2021N0005</t>
  </si>
  <si>
    <t>尹雨薇</t>
  </si>
  <si>
    <t>214211010124</t>
  </si>
  <si>
    <t>临床医生2</t>
  </si>
  <si>
    <t>2021N0007</t>
  </si>
  <si>
    <t>王李桃</t>
  </si>
  <si>
    <t>214211010327</t>
  </si>
  <si>
    <t>口腔医生</t>
  </si>
  <si>
    <t>2021N0008</t>
  </si>
  <si>
    <t>关雨</t>
  </si>
  <si>
    <t>214211010322</t>
  </si>
  <si>
    <t>园林卫生院</t>
  </si>
  <si>
    <t>2021N0010</t>
  </si>
  <si>
    <t>彭啟帧</t>
  </si>
  <si>
    <t>护士</t>
  </si>
  <si>
    <t>2021N0012</t>
  </si>
  <si>
    <t>师威</t>
  </si>
  <si>
    <t>2021N0013</t>
  </si>
  <si>
    <t>彭强</t>
  </si>
  <si>
    <t>杨市办事处卫生院</t>
  </si>
  <si>
    <t>2021N0015</t>
  </si>
  <si>
    <t>沈慧</t>
  </si>
  <si>
    <t>214211010328</t>
  </si>
  <si>
    <t>泽口卫生院</t>
  </si>
  <si>
    <t>2021N0018</t>
  </si>
  <si>
    <t>郑芳</t>
  </si>
  <si>
    <t>214211010326</t>
  </si>
  <si>
    <t>竹根滩镇卫生院</t>
  </si>
  <si>
    <t>2021N0019</t>
  </si>
  <si>
    <t>谢思雨</t>
  </si>
  <si>
    <t>214211010110</t>
  </si>
  <si>
    <t>2021N0020</t>
  </si>
  <si>
    <t>胡锋丽</t>
  </si>
  <si>
    <t>214211010304</t>
  </si>
  <si>
    <t>药剂员</t>
  </si>
  <si>
    <t>2021N0021</t>
  </si>
  <si>
    <t>严婉君</t>
  </si>
  <si>
    <t>护士3</t>
  </si>
  <si>
    <t>2021N0022</t>
  </si>
  <si>
    <t>曾亚敬</t>
  </si>
  <si>
    <t>中医医生</t>
  </si>
  <si>
    <t>2021N0023</t>
  </si>
  <si>
    <t>胡其杰</t>
  </si>
  <si>
    <t>2021N0024</t>
  </si>
  <si>
    <t>胡银银</t>
  </si>
  <si>
    <t>中西医结合医生</t>
  </si>
  <si>
    <t>2021N0025</t>
  </si>
  <si>
    <t>聂支援</t>
  </si>
  <si>
    <t>检验员</t>
  </si>
  <si>
    <t>2021N0026</t>
  </si>
  <si>
    <t>秦兰君</t>
  </si>
  <si>
    <t>214211010316</t>
  </si>
  <si>
    <t>渔洋镇卫生院</t>
  </si>
  <si>
    <t>2021N0027</t>
  </si>
  <si>
    <t>杨子庆</t>
  </si>
  <si>
    <t>214211010320</t>
  </si>
  <si>
    <t>2021N0028</t>
  </si>
  <si>
    <t>张亚勤</t>
  </si>
  <si>
    <t>2021N0030</t>
  </si>
  <si>
    <t>肖红晨</t>
  </si>
  <si>
    <t>214211010306</t>
  </si>
  <si>
    <t>2021N0031</t>
  </si>
  <si>
    <t>谢申科</t>
  </si>
  <si>
    <t>2021N0032</t>
  </si>
  <si>
    <t>张秋萍</t>
  </si>
  <si>
    <t>214211010309</t>
  </si>
  <si>
    <t>王场镇卫生院</t>
  </si>
  <si>
    <t>2021N0033</t>
  </si>
  <si>
    <t>邱书平</t>
  </si>
  <si>
    <t>214211010225</t>
  </si>
  <si>
    <t>高石碑镇卫生院</t>
  </si>
  <si>
    <t>2021N0034</t>
  </si>
  <si>
    <t>杨柳</t>
  </si>
  <si>
    <t>214211010407</t>
  </si>
  <si>
    <t>2021N0035</t>
  </si>
  <si>
    <t>李涛</t>
  </si>
  <si>
    <t>214211010129</t>
  </si>
  <si>
    <t>周矶办事处卫生院</t>
  </si>
  <si>
    <t>2021N0036</t>
  </si>
  <si>
    <t>邹洋</t>
  </si>
  <si>
    <t>熊口镇卫生院</t>
  </si>
  <si>
    <t>2021N0037</t>
  </si>
  <si>
    <t>柳艳娥</t>
  </si>
  <si>
    <t>2021N0038</t>
  </si>
  <si>
    <t>张湃</t>
  </si>
  <si>
    <t>214211010111</t>
  </si>
  <si>
    <t>2021N0039</t>
  </si>
  <si>
    <t>胡石</t>
  </si>
  <si>
    <t>张金镇中心卫生院</t>
  </si>
  <si>
    <t>公卫医生</t>
  </si>
  <si>
    <t>2021N0040</t>
  </si>
  <si>
    <t>李婷</t>
  </si>
  <si>
    <t>214211010115</t>
  </si>
  <si>
    <t>2021N0041</t>
  </si>
  <si>
    <t>李莉莉</t>
  </si>
  <si>
    <t>214211010405</t>
  </si>
  <si>
    <t>2021N0042</t>
  </si>
  <si>
    <t>姜雨亭</t>
  </si>
  <si>
    <t>浩口镇卫生院</t>
  </si>
  <si>
    <t>2021N0043</t>
  </si>
  <si>
    <t>郝峻青</t>
  </si>
  <si>
    <t>214211010105</t>
  </si>
  <si>
    <t>熊口管理区卫生院</t>
  </si>
  <si>
    <t>2021N0044</t>
  </si>
  <si>
    <t>彭荣芳</t>
  </si>
  <si>
    <t>214211010226</t>
  </si>
  <si>
    <t>2021N0045</t>
  </si>
  <si>
    <t>卢清清</t>
  </si>
  <si>
    <t>214211010202</t>
  </si>
  <si>
    <t>陶娜</t>
  </si>
  <si>
    <t>214211010310</t>
  </si>
  <si>
    <t>黄珊珊</t>
  </si>
  <si>
    <t>214211010224</t>
  </si>
  <si>
    <t>后湖管理区卫生院</t>
  </si>
  <si>
    <t>2021N0046</t>
  </si>
  <si>
    <t>梁艳芳</t>
  </si>
  <si>
    <t>2021N0047</t>
  </si>
  <si>
    <t>万云霞</t>
  </si>
  <si>
    <t>214211010101</t>
  </si>
  <si>
    <t>高场社区卫生服务中心</t>
  </si>
  <si>
    <t>2021N0049</t>
  </si>
  <si>
    <t>刘杰</t>
  </si>
  <si>
    <t>214211010417</t>
  </si>
  <si>
    <t>2021N0050</t>
  </si>
  <si>
    <t>晏菁菁</t>
  </si>
  <si>
    <t>周矶管理区卫生院</t>
  </si>
  <si>
    <t>2021N0051</t>
  </si>
  <si>
    <t>毛淑法</t>
  </si>
  <si>
    <t>214211010301</t>
  </si>
  <si>
    <t>影像技师</t>
  </si>
  <si>
    <t>2021N0052</t>
  </si>
  <si>
    <t>雷娟</t>
  </si>
  <si>
    <t>214211010415</t>
  </si>
  <si>
    <t>2021N0053</t>
  </si>
  <si>
    <t>刘进</t>
  </si>
  <si>
    <t>2021N0054</t>
  </si>
  <si>
    <t>张艳</t>
  </si>
  <si>
    <t>214211010205</t>
  </si>
  <si>
    <t>积玉口镇卫生院</t>
  </si>
  <si>
    <t>药学</t>
  </si>
  <si>
    <t>2021N0055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</si>
</sst>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仿宋"/>
      <family val="3"/>
    </font>
    <font>
      <sz val="12"/>
      <color indexed="8"/>
      <name val="仿宋"/>
      <family val="3"/>
    </font>
    <font>
      <sz val="18"/>
      <color indexed="8"/>
      <name val="方正小标宋简体"/>
      <family val="0"/>
    </font>
    <font>
      <sz val="12"/>
      <color indexed="8"/>
      <name val="方正小标宋简体"/>
      <family val="0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2"/>
      <name val="仿宋"/>
      <family val="3"/>
    </font>
    <font>
      <sz val="10"/>
      <name val="仿宋"/>
      <family val="3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4"/>
      <color rgb="FF000000"/>
      <name val="仿宋"/>
      <family val="3"/>
    </font>
    <font>
      <sz val="12"/>
      <color rgb="FF000000"/>
      <name val="仿宋"/>
      <family val="3"/>
    </font>
    <font>
      <sz val="18"/>
      <color rgb="FF000000"/>
      <name val="方正小标宋简体"/>
      <family val="0"/>
    </font>
    <font>
      <sz val="12"/>
      <color rgb="FF000000"/>
      <name val="方正小标宋简体"/>
      <family val="0"/>
    </font>
    <font>
      <sz val="11"/>
      <color rgb="FF000000"/>
      <name val="黑体"/>
      <family val="3"/>
    </font>
    <font>
      <sz val="1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76" fontId="48" fillId="0" borderId="0" xfId="0" applyNumberFormat="1" applyFont="1" applyFill="1" applyBorder="1" applyAlignment="1">
      <alignment horizontal="center" vertical="center"/>
    </xf>
    <xf numFmtId="176" fontId="48" fillId="0" borderId="0" xfId="0" applyNumberFormat="1" applyFont="1" applyFill="1" applyAlignment="1">
      <alignment horizontal="center" vertical="center"/>
    </xf>
    <xf numFmtId="177" fontId="48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horizontal="justify" vertical="center"/>
    </xf>
    <xf numFmtId="0" fontId="51" fillId="0" borderId="0" xfId="0" applyFont="1" applyFill="1" applyAlignment="1">
      <alignment horizontal="justify" vertical="center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7" fontId="54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77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7" fontId="11" fillId="0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SheetLayoutView="100" workbookViewId="0" topLeftCell="A1">
      <selection activeCell="P8" sqref="P8"/>
    </sheetView>
  </sheetViews>
  <sheetFormatPr defaultColWidth="7.8515625" defaultRowHeight="18" customHeight="1"/>
  <cols>
    <col min="1" max="1" width="5.57421875" style="1" customWidth="1"/>
    <col min="2" max="2" width="10.7109375" style="2" customWidth="1"/>
    <col min="3" max="3" width="13.421875" style="1" customWidth="1"/>
    <col min="4" max="4" width="26.57421875" style="1" customWidth="1"/>
    <col min="5" max="5" width="14.00390625" style="1" customWidth="1"/>
    <col min="6" max="6" width="12.421875" style="1" customWidth="1"/>
    <col min="7" max="7" width="9.8515625" style="1" hidden="1" customWidth="1"/>
    <col min="8" max="8" width="7.57421875" style="3" hidden="1" customWidth="1"/>
    <col min="9" max="9" width="7.421875" style="3" hidden="1" customWidth="1"/>
    <col min="10" max="11" width="7.421875" style="4" hidden="1" customWidth="1"/>
    <col min="12" max="12" width="7.421875" style="5" hidden="1" customWidth="1"/>
    <col min="13" max="13" width="9.140625" style="1" customWidth="1"/>
    <col min="14" max="14" width="12.7109375" style="1" customWidth="1"/>
    <col min="15" max="16384" width="7.8515625" style="1" customWidth="1"/>
  </cols>
  <sheetData>
    <row r="1" spans="1:2" ht="24" customHeight="1">
      <c r="A1" s="6" t="s">
        <v>0</v>
      </c>
      <c r="B1" s="7"/>
    </row>
    <row r="2" spans="1:14" s="1" customFormat="1" ht="30" customHeight="1">
      <c r="A2" s="8" t="s">
        <v>1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34.5" customHeight="1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6" t="s">
        <v>13</v>
      </c>
      <c r="M3" s="12" t="s">
        <v>14</v>
      </c>
      <c r="N3" s="10" t="s">
        <v>15</v>
      </c>
    </row>
    <row r="4" spans="1:14" s="1" customFormat="1" ht="18" customHeight="1">
      <c r="A4" s="13">
        <v>1</v>
      </c>
      <c r="B4" s="14" t="s">
        <v>16</v>
      </c>
      <c r="C4" s="15" t="s">
        <v>17</v>
      </c>
      <c r="D4" s="15" t="s">
        <v>18</v>
      </c>
      <c r="E4" s="15" t="s">
        <v>19</v>
      </c>
      <c r="F4" s="15" t="s">
        <v>20</v>
      </c>
      <c r="G4" s="15"/>
      <c r="H4" s="15"/>
      <c r="I4" s="17"/>
      <c r="J4" s="18">
        <v>88.54</v>
      </c>
      <c r="K4" s="18">
        <f>IF(AND(I4&gt;0,J4&gt;0),J4*0.6,"")</f>
      </c>
      <c r="L4" s="19">
        <v>88.54</v>
      </c>
      <c r="M4" s="20">
        <v>1</v>
      </c>
      <c r="N4" s="21"/>
    </row>
    <row r="5" spans="1:14" s="1" customFormat="1" ht="18" customHeight="1">
      <c r="A5" s="13">
        <v>2</v>
      </c>
      <c r="B5" s="14" t="s">
        <v>21</v>
      </c>
      <c r="C5" s="15" t="s">
        <v>22</v>
      </c>
      <c r="D5" s="15" t="s">
        <v>18</v>
      </c>
      <c r="E5" s="15" t="s">
        <v>23</v>
      </c>
      <c r="F5" s="15" t="s">
        <v>24</v>
      </c>
      <c r="G5" s="15">
        <v>70.5</v>
      </c>
      <c r="H5" s="15">
        <v>79</v>
      </c>
      <c r="I5" s="17">
        <f>(G5+H5)/2*0.4</f>
        <v>29.900000000000002</v>
      </c>
      <c r="J5" s="17">
        <v>80</v>
      </c>
      <c r="K5" s="18">
        <f>IF(AND(I5&gt;0,J5&gt;0),J5*0.6,"")</f>
        <v>48</v>
      </c>
      <c r="L5" s="22">
        <f>I5+K5</f>
        <v>77.9</v>
      </c>
      <c r="M5" s="15">
        <v>1</v>
      </c>
      <c r="N5" s="21"/>
    </row>
    <row r="6" spans="1:14" s="1" customFormat="1" ht="18" customHeight="1">
      <c r="A6" s="13">
        <v>3</v>
      </c>
      <c r="B6" s="14" t="s">
        <v>25</v>
      </c>
      <c r="C6" s="15" t="s">
        <v>26</v>
      </c>
      <c r="D6" s="15" t="s">
        <v>18</v>
      </c>
      <c r="E6" s="15" t="s">
        <v>27</v>
      </c>
      <c r="F6" s="15" t="s">
        <v>28</v>
      </c>
      <c r="G6" s="15">
        <v>66</v>
      </c>
      <c r="H6" s="15">
        <v>79</v>
      </c>
      <c r="I6" s="17">
        <f>(G6+H6)/2*0.4</f>
        <v>29</v>
      </c>
      <c r="J6" s="18">
        <v>87.468</v>
      </c>
      <c r="K6" s="18">
        <f>IF(AND(I6&gt;0,J6&gt;0),J6*0.6,"")</f>
        <v>52.4808</v>
      </c>
      <c r="L6" s="22">
        <f>I6+K6</f>
        <v>81.4808</v>
      </c>
      <c r="M6" s="20">
        <v>1</v>
      </c>
      <c r="N6" s="21"/>
    </row>
    <row r="7" spans="1:14" s="1" customFormat="1" ht="18" customHeight="1">
      <c r="A7" s="13">
        <v>4</v>
      </c>
      <c r="B7" s="14" t="s">
        <v>29</v>
      </c>
      <c r="C7" s="15" t="s">
        <v>17</v>
      </c>
      <c r="D7" s="15" t="s">
        <v>18</v>
      </c>
      <c r="E7" s="15" t="s">
        <v>30</v>
      </c>
      <c r="F7" s="15" t="s">
        <v>31</v>
      </c>
      <c r="G7" s="15"/>
      <c r="H7" s="15"/>
      <c r="I7" s="17"/>
      <c r="J7" s="18">
        <v>87.32</v>
      </c>
      <c r="K7" s="18">
        <f>IF(AND(I7&gt;0,J7&gt;0),J7*0.6,"")</f>
      </c>
      <c r="L7" s="19">
        <v>87.32</v>
      </c>
      <c r="M7" s="20">
        <v>1</v>
      </c>
      <c r="N7" s="21"/>
    </row>
    <row r="8" spans="1:14" s="1" customFormat="1" ht="18" customHeight="1">
      <c r="A8" s="13">
        <v>5</v>
      </c>
      <c r="B8" s="14" t="s">
        <v>32</v>
      </c>
      <c r="C8" s="15" t="s">
        <v>17</v>
      </c>
      <c r="D8" s="15" t="s">
        <v>18</v>
      </c>
      <c r="E8" s="15" t="s">
        <v>33</v>
      </c>
      <c r="F8" s="15" t="s">
        <v>34</v>
      </c>
      <c r="G8" s="15"/>
      <c r="H8" s="15"/>
      <c r="I8" s="17"/>
      <c r="J8" s="18">
        <v>72.602</v>
      </c>
      <c r="K8" s="18">
        <f>IF(AND(I8&gt;0,J8&gt;0),J8*0.6,"")</f>
      </c>
      <c r="L8" s="19">
        <v>72.602</v>
      </c>
      <c r="M8" s="20">
        <v>1</v>
      </c>
      <c r="N8" s="21"/>
    </row>
    <row r="9" spans="1:14" s="1" customFormat="1" ht="18" customHeight="1">
      <c r="A9" s="13">
        <v>6</v>
      </c>
      <c r="B9" s="14" t="s">
        <v>35</v>
      </c>
      <c r="C9" s="15" t="s">
        <v>36</v>
      </c>
      <c r="D9" s="15" t="s">
        <v>18</v>
      </c>
      <c r="E9" s="15" t="s">
        <v>37</v>
      </c>
      <c r="F9" s="15" t="s">
        <v>38</v>
      </c>
      <c r="G9" s="15">
        <v>55</v>
      </c>
      <c r="H9" s="15">
        <v>58</v>
      </c>
      <c r="I9" s="17">
        <f>(G9+H9)/2*0.4</f>
        <v>22.6</v>
      </c>
      <c r="J9" s="18">
        <v>80.636</v>
      </c>
      <c r="K9" s="18">
        <f>IF(AND(I9&gt;0,J9&gt;0),J9*0.6,"")</f>
        <v>48.3816</v>
      </c>
      <c r="L9" s="22">
        <f>I9+K9</f>
        <v>70.9816</v>
      </c>
      <c r="M9" s="20">
        <v>1</v>
      </c>
      <c r="N9" s="21"/>
    </row>
    <row r="10" spans="1:14" s="1" customFormat="1" ht="18" customHeight="1">
      <c r="A10" s="13">
        <v>7</v>
      </c>
      <c r="B10" s="14" t="s">
        <v>39</v>
      </c>
      <c r="C10" s="15" t="s">
        <v>40</v>
      </c>
      <c r="D10" s="15" t="s">
        <v>18</v>
      </c>
      <c r="E10" s="15" t="s">
        <v>41</v>
      </c>
      <c r="F10" s="15" t="s">
        <v>42</v>
      </c>
      <c r="G10" s="15">
        <v>77</v>
      </c>
      <c r="H10" s="15">
        <v>82</v>
      </c>
      <c r="I10" s="17">
        <f>(G10+H10)/2*0.4</f>
        <v>31.8</v>
      </c>
      <c r="J10" s="18">
        <v>78.3</v>
      </c>
      <c r="K10" s="18">
        <f>IF(AND(I10&gt;0,J10&gt;0),J10*0.6,"")</f>
        <v>46.98</v>
      </c>
      <c r="L10" s="22">
        <f>I10+K10</f>
        <v>78.78</v>
      </c>
      <c r="M10" s="20">
        <v>1</v>
      </c>
      <c r="N10" s="21"/>
    </row>
    <row r="11" spans="1:14" s="1" customFormat="1" ht="18" customHeight="1">
      <c r="A11" s="13">
        <v>8</v>
      </c>
      <c r="B11" s="14" t="s">
        <v>43</v>
      </c>
      <c r="C11" s="15" t="s">
        <v>44</v>
      </c>
      <c r="D11" s="15" t="s">
        <v>45</v>
      </c>
      <c r="E11" s="15" t="s">
        <v>23</v>
      </c>
      <c r="F11" s="15" t="s">
        <v>46</v>
      </c>
      <c r="G11" s="15">
        <v>70.5</v>
      </c>
      <c r="H11" s="15">
        <v>78</v>
      </c>
      <c r="I11" s="17">
        <f>(G11+H11)/2*0.4</f>
        <v>29.700000000000003</v>
      </c>
      <c r="J11" s="17">
        <v>79.64</v>
      </c>
      <c r="K11" s="18">
        <f>IF(AND(I11&gt;0,J11&gt;0),J11*0.6,"")</f>
        <v>47.784</v>
      </c>
      <c r="L11" s="22">
        <f>I11+K11</f>
        <v>77.48400000000001</v>
      </c>
      <c r="M11" s="15">
        <v>1</v>
      </c>
      <c r="N11" s="21"/>
    </row>
    <row r="12" spans="1:14" s="1" customFormat="1" ht="18" customHeight="1">
      <c r="A12" s="13">
        <v>9</v>
      </c>
      <c r="B12" s="14" t="s">
        <v>47</v>
      </c>
      <c r="C12" s="15" t="s">
        <v>17</v>
      </c>
      <c r="D12" s="15" t="s">
        <v>45</v>
      </c>
      <c r="E12" s="15" t="s">
        <v>48</v>
      </c>
      <c r="F12" s="15" t="s">
        <v>49</v>
      </c>
      <c r="G12" s="15"/>
      <c r="H12" s="15"/>
      <c r="I12" s="17"/>
      <c r="J12" s="18">
        <v>89.58</v>
      </c>
      <c r="K12" s="18">
        <f>IF(AND(I12&gt;0,J12&gt;0),J12*0.6,"")</f>
      </c>
      <c r="L12" s="19">
        <v>89.58</v>
      </c>
      <c r="M12" s="20">
        <v>1</v>
      </c>
      <c r="N12" s="21"/>
    </row>
    <row r="13" spans="1:14" s="1" customFormat="1" ht="18" customHeight="1">
      <c r="A13" s="13">
        <v>10</v>
      </c>
      <c r="B13" s="14" t="s">
        <v>50</v>
      </c>
      <c r="C13" s="15" t="s">
        <v>17</v>
      </c>
      <c r="D13" s="15" t="s">
        <v>45</v>
      </c>
      <c r="E13" s="15" t="s">
        <v>41</v>
      </c>
      <c r="F13" s="15" t="s">
        <v>51</v>
      </c>
      <c r="G13" s="15"/>
      <c r="H13" s="15"/>
      <c r="I13" s="17"/>
      <c r="J13" s="18">
        <v>75.836</v>
      </c>
      <c r="K13" s="18">
        <f>IF(AND(I13&gt;0,J13&gt;0),J13*0.6,"")</f>
      </c>
      <c r="L13" s="19">
        <v>75.836</v>
      </c>
      <c r="M13" s="20">
        <v>1</v>
      </c>
      <c r="N13" s="21"/>
    </row>
    <row r="14" spans="1:14" s="1" customFormat="1" ht="18" customHeight="1">
      <c r="A14" s="13">
        <v>11</v>
      </c>
      <c r="B14" s="14" t="s">
        <v>52</v>
      </c>
      <c r="C14" s="15" t="s">
        <v>17</v>
      </c>
      <c r="D14" s="15" t="s">
        <v>53</v>
      </c>
      <c r="E14" s="15" t="s">
        <v>48</v>
      </c>
      <c r="F14" s="15" t="s">
        <v>54</v>
      </c>
      <c r="G14" s="15"/>
      <c r="H14" s="15"/>
      <c r="I14" s="17"/>
      <c r="J14" s="17">
        <v>82.7</v>
      </c>
      <c r="K14" s="18">
        <f>IF(AND(I14&gt;0,J14&gt;0),J14*0.6,"")</f>
      </c>
      <c r="L14" s="22">
        <v>82.7</v>
      </c>
      <c r="M14" s="15">
        <v>1</v>
      </c>
      <c r="N14" s="21"/>
    </row>
    <row r="15" spans="1:14" s="1" customFormat="1" ht="18" customHeight="1">
      <c r="A15" s="13">
        <v>12</v>
      </c>
      <c r="B15" s="14" t="s">
        <v>55</v>
      </c>
      <c r="C15" s="15" t="s">
        <v>56</v>
      </c>
      <c r="D15" s="15" t="s">
        <v>57</v>
      </c>
      <c r="E15" s="15" t="s">
        <v>23</v>
      </c>
      <c r="F15" s="15" t="s">
        <v>58</v>
      </c>
      <c r="G15" s="15">
        <v>61</v>
      </c>
      <c r="H15" s="15">
        <v>77</v>
      </c>
      <c r="I15" s="17">
        <f>(G15+H15)/2*0.4</f>
        <v>27.6</v>
      </c>
      <c r="J15" s="18">
        <v>80.44</v>
      </c>
      <c r="K15" s="18">
        <f>IF(AND(I15&gt;0,J15&gt;0),J15*0.6,"")</f>
        <v>48.263999999999996</v>
      </c>
      <c r="L15" s="22">
        <f>I15+K15</f>
        <v>75.864</v>
      </c>
      <c r="M15" s="20">
        <v>1</v>
      </c>
      <c r="N15" s="21"/>
    </row>
    <row r="16" spans="1:14" s="1" customFormat="1" ht="18" customHeight="1">
      <c r="A16" s="13">
        <v>13</v>
      </c>
      <c r="B16" s="14" t="s">
        <v>59</v>
      </c>
      <c r="C16" s="15" t="s">
        <v>60</v>
      </c>
      <c r="D16" s="15" t="s">
        <v>61</v>
      </c>
      <c r="E16" s="15" t="s">
        <v>19</v>
      </c>
      <c r="F16" s="15" t="s">
        <v>62</v>
      </c>
      <c r="G16" s="15">
        <v>80</v>
      </c>
      <c r="H16" s="15">
        <v>79</v>
      </c>
      <c r="I16" s="17">
        <f>(G16+H16)/2*0.4</f>
        <v>31.8</v>
      </c>
      <c r="J16" s="18">
        <v>87.53</v>
      </c>
      <c r="K16" s="18">
        <f>IF(AND(I16&gt;0,J16&gt;0),J16*0.6,"")</f>
        <v>52.518</v>
      </c>
      <c r="L16" s="22">
        <f>I16+K16</f>
        <v>84.318</v>
      </c>
      <c r="M16" s="20">
        <v>1</v>
      </c>
      <c r="N16" s="21"/>
    </row>
    <row r="17" spans="1:14" s="1" customFormat="1" ht="18" customHeight="1">
      <c r="A17" s="13">
        <v>14</v>
      </c>
      <c r="B17" s="14" t="s">
        <v>63</v>
      </c>
      <c r="C17" s="15" t="s">
        <v>64</v>
      </c>
      <c r="D17" s="15" t="s">
        <v>61</v>
      </c>
      <c r="E17" s="15" t="s">
        <v>27</v>
      </c>
      <c r="F17" s="15" t="s">
        <v>65</v>
      </c>
      <c r="G17" s="15">
        <v>70</v>
      </c>
      <c r="H17" s="15">
        <v>80</v>
      </c>
      <c r="I17" s="17">
        <f>(G17+H17)/2*0.4</f>
        <v>30</v>
      </c>
      <c r="J17" s="18">
        <v>83.28</v>
      </c>
      <c r="K17" s="18">
        <f>IF(AND(I17&gt;0,J17&gt;0),J17*0.6,"")</f>
        <v>49.967999999999996</v>
      </c>
      <c r="L17" s="22">
        <f>I17+K17</f>
        <v>79.96799999999999</v>
      </c>
      <c r="M17" s="20">
        <v>1</v>
      </c>
      <c r="N17" s="21"/>
    </row>
    <row r="18" spans="1:14" s="1" customFormat="1" ht="18" customHeight="1">
      <c r="A18" s="13">
        <v>15</v>
      </c>
      <c r="B18" s="14" t="s">
        <v>66</v>
      </c>
      <c r="C18" s="15" t="s">
        <v>67</v>
      </c>
      <c r="D18" s="15" t="s">
        <v>61</v>
      </c>
      <c r="E18" s="15" t="s">
        <v>68</v>
      </c>
      <c r="F18" s="15" t="s">
        <v>69</v>
      </c>
      <c r="G18" s="15">
        <v>38</v>
      </c>
      <c r="H18" s="15">
        <v>69</v>
      </c>
      <c r="I18" s="17">
        <f>(G18+H18)/2*0.4</f>
        <v>21.400000000000002</v>
      </c>
      <c r="J18" s="18">
        <v>78.96</v>
      </c>
      <c r="K18" s="18">
        <f>IF(AND(I18&gt;0,J18&gt;0),J18*0.6,"")</f>
        <v>47.376</v>
      </c>
      <c r="L18" s="22">
        <f>I18+K18</f>
        <v>68.776</v>
      </c>
      <c r="M18" s="20">
        <v>1</v>
      </c>
      <c r="N18" s="21"/>
    </row>
    <row r="19" spans="1:14" s="1" customFormat="1" ht="18" customHeight="1">
      <c r="A19" s="13">
        <v>16</v>
      </c>
      <c r="B19" s="14" t="s">
        <v>70</v>
      </c>
      <c r="C19" s="15" t="s">
        <v>17</v>
      </c>
      <c r="D19" s="15" t="s">
        <v>61</v>
      </c>
      <c r="E19" s="15" t="s">
        <v>71</v>
      </c>
      <c r="F19" s="15" t="s">
        <v>72</v>
      </c>
      <c r="G19" s="15"/>
      <c r="H19" s="15"/>
      <c r="I19" s="17"/>
      <c r="J19" s="18">
        <v>87</v>
      </c>
      <c r="K19" s="18">
        <f>IF(AND(I19&gt;0,J19&gt;0),J19*0.6,"")</f>
      </c>
      <c r="L19" s="19">
        <v>87</v>
      </c>
      <c r="M19" s="20">
        <v>1</v>
      </c>
      <c r="N19" s="21"/>
    </row>
    <row r="20" spans="1:14" s="1" customFormat="1" ht="18" customHeight="1">
      <c r="A20" s="13">
        <v>17</v>
      </c>
      <c r="B20" s="14" t="s">
        <v>73</v>
      </c>
      <c r="C20" s="15" t="s">
        <v>17</v>
      </c>
      <c r="D20" s="15" t="s">
        <v>61</v>
      </c>
      <c r="E20" s="15" t="s">
        <v>74</v>
      </c>
      <c r="F20" s="15" t="s">
        <v>75</v>
      </c>
      <c r="G20" s="15"/>
      <c r="H20" s="15"/>
      <c r="I20" s="17"/>
      <c r="J20" s="18">
        <v>82.728</v>
      </c>
      <c r="K20" s="18">
        <f>IF(AND(I20&gt;0,J20&gt;0),J20*0.6,"")</f>
      </c>
      <c r="L20" s="19">
        <v>82.728</v>
      </c>
      <c r="M20" s="20">
        <v>1</v>
      </c>
      <c r="N20" s="21"/>
    </row>
    <row r="21" spans="1:14" s="1" customFormat="1" ht="18" customHeight="1">
      <c r="A21" s="13">
        <v>18</v>
      </c>
      <c r="B21" s="14" t="s">
        <v>76</v>
      </c>
      <c r="C21" s="15" t="s">
        <v>17</v>
      </c>
      <c r="D21" s="15" t="s">
        <v>61</v>
      </c>
      <c r="E21" s="15" t="s">
        <v>23</v>
      </c>
      <c r="F21" s="15" t="s">
        <v>77</v>
      </c>
      <c r="G21" s="15"/>
      <c r="H21" s="15"/>
      <c r="I21" s="17"/>
      <c r="J21" s="17">
        <v>85.876</v>
      </c>
      <c r="K21" s="18">
        <f>IF(AND(I21&gt;0,J21&gt;0),J21*0.6,"")</f>
      </c>
      <c r="L21" s="22">
        <v>85.876</v>
      </c>
      <c r="M21" s="15">
        <v>1</v>
      </c>
      <c r="N21" s="21"/>
    </row>
    <row r="22" spans="1:14" s="1" customFormat="1" ht="18" customHeight="1">
      <c r="A22" s="13">
        <v>19</v>
      </c>
      <c r="B22" s="14" t="s">
        <v>78</v>
      </c>
      <c r="C22" s="15" t="s">
        <v>17</v>
      </c>
      <c r="D22" s="15" t="s">
        <v>61</v>
      </c>
      <c r="E22" s="15" t="s">
        <v>79</v>
      </c>
      <c r="F22" s="15" t="s">
        <v>80</v>
      </c>
      <c r="G22" s="15"/>
      <c r="H22" s="15"/>
      <c r="I22" s="17"/>
      <c r="J22" s="17">
        <v>73.692</v>
      </c>
      <c r="K22" s="18">
        <f>IF(AND(I22&gt;0,J22&gt;0),J22*0.6,"")</f>
      </c>
      <c r="L22" s="22">
        <v>73.692</v>
      </c>
      <c r="M22" s="15">
        <v>1</v>
      </c>
      <c r="N22" s="21"/>
    </row>
    <row r="23" spans="1:14" s="1" customFormat="1" ht="18" customHeight="1">
      <c r="A23" s="13">
        <v>20</v>
      </c>
      <c r="B23" s="14" t="s">
        <v>81</v>
      </c>
      <c r="C23" s="15" t="s">
        <v>17</v>
      </c>
      <c r="D23" s="15" t="s">
        <v>61</v>
      </c>
      <c r="E23" s="15" t="s">
        <v>82</v>
      </c>
      <c r="F23" s="15" t="s">
        <v>83</v>
      </c>
      <c r="G23" s="15"/>
      <c r="H23" s="15"/>
      <c r="I23" s="17"/>
      <c r="J23" s="18">
        <v>76.964</v>
      </c>
      <c r="K23" s="18">
        <f>IF(AND(I23&gt;0,J23&gt;0),J23*0.6,"")</f>
      </c>
      <c r="L23" s="19">
        <v>76.964</v>
      </c>
      <c r="M23" s="20">
        <v>1</v>
      </c>
      <c r="N23" s="21"/>
    </row>
    <row r="24" spans="1:14" s="1" customFormat="1" ht="18" customHeight="1">
      <c r="A24" s="13">
        <v>21</v>
      </c>
      <c r="B24" s="14" t="s">
        <v>84</v>
      </c>
      <c r="C24" s="15" t="s">
        <v>85</v>
      </c>
      <c r="D24" s="15" t="s">
        <v>86</v>
      </c>
      <c r="E24" s="15" t="s">
        <v>19</v>
      </c>
      <c r="F24" s="15" t="s">
        <v>87</v>
      </c>
      <c r="G24" s="15">
        <v>61</v>
      </c>
      <c r="H24" s="15">
        <v>62</v>
      </c>
      <c r="I24" s="17">
        <f>(G24+H24)/2*0.4</f>
        <v>24.6</v>
      </c>
      <c r="J24" s="17">
        <v>84.956</v>
      </c>
      <c r="K24" s="18">
        <f>IF(AND(I24&gt;0,J24&gt;0),J24*0.6,"")</f>
        <v>50.9736</v>
      </c>
      <c r="L24" s="22">
        <f>I24+K24</f>
        <v>75.5736</v>
      </c>
      <c r="M24" s="15">
        <v>1</v>
      </c>
      <c r="N24" s="21"/>
    </row>
    <row r="25" spans="1:14" s="1" customFormat="1" ht="18" customHeight="1">
      <c r="A25" s="13">
        <v>22</v>
      </c>
      <c r="B25" s="14" t="s">
        <v>88</v>
      </c>
      <c r="C25" s="15" t="s">
        <v>89</v>
      </c>
      <c r="D25" s="15" t="s">
        <v>86</v>
      </c>
      <c r="E25" s="15" t="s">
        <v>27</v>
      </c>
      <c r="F25" s="15" t="s">
        <v>90</v>
      </c>
      <c r="G25" s="15">
        <v>73.5</v>
      </c>
      <c r="H25" s="15">
        <v>74</v>
      </c>
      <c r="I25" s="17">
        <f>(G25+H25)/2*0.4</f>
        <v>29.5</v>
      </c>
      <c r="J25" s="17">
        <v>85.734</v>
      </c>
      <c r="K25" s="18">
        <f>IF(AND(I25&gt;0,J25&gt;0),J25*0.6,"")</f>
        <v>51.4404</v>
      </c>
      <c r="L25" s="22">
        <f>I25+K25</f>
        <v>80.9404</v>
      </c>
      <c r="M25" s="15">
        <v>1</v>
      </c>
      <c r="N25" s="21"/>
    </row>
    <row r="26" spans="1:14" s="1" customFormat="1" ht="18" customHeight="1">
      <c r="A26" s="13">
        <v>23</v>
      </c>
      <c r="B26" s="14" t="s">
        <v>91</v>
      </c>
      <c r="C26" s="15" t="s">
        <v>17</v>
      </c>
      <c r="D26" s="15" t="s">
        <v>86</v>
      </c>
      <c r="E26" s="15" t="s">
        <v>82</v>
      </c>
      <c r="F26" s="15" t="s">
        <v>92</v>
      </c>
      <c r="G26" s="15"/>
      <c r="H26" s="15"/>
      <c r="I26" s="17"/>
      <c r="J26" s="17">
        <v>77.04</v>
      </c>
      <c r="K26" s="18">
        <f>IF(AND(I26&gt;0,J26&gt;0),J26*0.6,"")</f>
      </c>
      <c r="L26" s="22">
        <v>77.04</v>
      </c>
      <c r="M26" s="15">
        <v>1</v>
      </c>
      <c r="N26" s="21"/>
    </row>
    <row r="27" spans="1:14" s="1" customFormat="1" ht="18" customHeight="1">
      <c r="A27" s="13">
        <v>24</v>
      </c>
      <c r="B27" s="14" t="s">
        <v>93</v>
      </c>
      <c r="C27" s="15" t="s">
        <v>94</v>
      </c>
      <c r="D27" s="15" t="s">
        <v>86</v>
      </c>
      <c r="E27" s="15" t="s">
        <v>30</v>
      </c>
      <c r="F27" s="15" t="s">
        <v>95</v>
      </c>
      <c r="G27" s="15">
        <v>54.5</v>
      </c>
      <c r="H27" s="15">
        <v>59</v>
      </c>
      <c r="I27" s="17">
        <f>(G27+H27)/2*0.4</f>
        <v>22.700000000000003</v>
      </c>
      <c r="J27" s="17">
        <v>79.2</v>
      </c>
      <c r="K27" s="18">
        <f>IF(AND(I27&gt;0,J27&gt;0),J27*0.6,"")</f>
        <v>47.52</v>
      </c>
      <c r="L27" s="22">
        <f>I27+K27</f>
        <v>70.22</v>
      </c>
      <c r="M27" s="15">
        <v>1</v>
      </c>
      <c r="N27" s="21"/>
    </row>
    <row r="28" spans="1:14" s="1" customFormat="1" ht="18" customHeight="1">
      <c r="A28" s="13">
        <v>25</v>
      </c>
      <c r="B28" s="14" t="s">
        <v>96</v>
      </c>
      <c r="C28" s="15" t="s">
        <v>17</v>
      </c>
      <c r="D28" s="15" t="s">
        <v>86</v>
      </c>
      <c r="E28" s="15" t="s">
        <v>37</v>
      </c>
      <c r="F28" s="15" t="s">
        <v>97</v>
      </c>
      <c r="G28" s="15"/>
      <c r="H28" s="15"/>
      <c r="I28" s="17"/>
      <c r="J28" s="17">
        <v>71.636</v>
      </c>
      <c r="K28" s="18">
        <f>IF(AND(I28&gt;0,J28&gt;0),J28*0.6,"")</f>
      </c>
      <c r="L28" s="22">
        <v>71.636</v>
      </c>
      <c r="M28" s="15">
        <v>1</v>
      </c>
      <c r="N28" s="21"/>
    </row>
    <row r="29" spans="1:14" s="1" customFormat="1" ht="18" customHeight="1">
      <c r="A29" s="13">
        <v>26</v>
      </c>
      <c r="B29" s="14" t="s">
        <v>98</v>
      </c>
      <c r="C29" s="15" t="s">
        <v>99</v>
      </c>
      <c r="D29" s="15" t="s">
        <v>100</v>
      </c>
      <c r="E29" s="15" t="s">
        <v>48</v>
      </c>
      <c r="F29" s="15" t="s">
        <v>101</v>
      </c>
      <c r="G29" s="15">
        <v>60.5</v>
      </c>
      <c r="H29" s="15">
        <v>80</v>
      </c>
      <c r="I29" s="17">
        <f>(G29+H29)/2*0.4</f>
        <v>28.1</v>
      </c>
      <c r="J29" s="18">
        <v>78.94</v>
      </c>
      <c r="K29" s="18">
        <f>IF(AND(I29&gt;0,J29&gt;0),J29*0.6,"")</f>
        <v>47.364</v>
      </c>
      <c r="L29" s="22">
        <f>I29+K29</f>
        <v>75.464</v>
      </c>
      <c r="M29" s="20">
        <v>1</v>
      </c>
      <c r="N29" s="21"/>
    </row>
    <row r="30" spans="1:14" ht="18" customHeight="1">
      <c r="A30" s="13">
        <v>27</v>
      </c>
      <c r="B30" s="14" t="s">
        <v>102</v>
      </c>
      <c r="C30" s="15" t="s">
        <v>103</v>
      </c>
      <c r="D30" s="15" t="s">
        <v>104</v>
      </c>
      <c r="E30" s="15" t="s">
        <v>23</v>
      </c>
      <c r="F30" s="15" t="s">
        <v>105</v>
      </c>
      <c r="G30" s="15">
        <v>84.5</v>
      </c>
      <c r="H30" s="15">
        <v>85</v>
      </c>
      <c r="I30" s="17">
        <f>(G30+H30)/2*0.4</f>
        <v>33.9</v>
      </c>
      <c r="J30" s="18">
        <v>86.336</v>
      </c>
      <c r="K30" s="18">
        <f>IF(AND(I30&gt;0,J30&gt;0),J30*0.6,"")</f>
        <v>51.8016</v>
      </c>
      <c r="L30" s="22">
        <f>I30+K30</f>
        <v>85.7016</v>
      </c>
      <c r="M30" s="20">
        <v>1</v>
      </c>
      <c r="N30" s="21"/>
    </row>
    <row r="31" spans="1:14" ht="18" customHeight="1">
      <c r="A31" s="13">
        <v>28</v>
      </c>
      <c r="B31" s="14" t="s">
        <v>106</v>
      </c>
      <c r="C31" s="15" t="s">
        <v>107</v>
      </c>
      <c r="D31" s="15" t="s">
        <v>104</v>
      </c>
      <c r="E31" s="15" t="s">
        <v>48</v>
      </c>
      <c r="F31" s="15" t="s">
        <v>108</v>
      </c>
      <c r="G31" s="15">
        <v>77.5</v>
      </c>
      <c r="H31" s="15">
        <v>83</v>
      </c>
      <c r="I31" s="17">
        <f>(G31+H31)/2*0.4</f>
        <v>32.1</v>
      </c>
      <c r="J31" s="18">
        <v>79.8</v>
      </c>
      <c r="K31" s="18">
        <f>IF(AND(I31&gt;0,J31&gt;0),J31*0.6,"")</f>
        <v>47.879999999999995</v>
      </c>
      <c r="L31" s="22">
        <f>I31+K31</f>
        <v>79.97999999999999</v>
      </c>
      <c r="M31" s="20">
        <v>1</v>
      </c>
      <c r="N31" s="21"/>
    </row>
    <row r="32" spans="1:14" ht="18" customHeight="1">
      <c r="A32" s="13">
        <v>29</v>
      </c>
      <c r="B32" s="14" t="s">
        <v>109</v>
      </c>
      <c r="C32" s="15" t="s">
        <v>110</v>
      </c>
      <c r="D32" s="15" t="s">
        <v>111</v>
      </c>
      <c r="E32" s="15" t="s">
        <v>23</v>
      </c>
      <c r="F32" s="15" t="s">
        <v>112</v>
      </c>
      <c r="G32" s="15">
        <v>71.5</v>
      </c>
      <c r="H32" s="15">
        <v>79</v>
      </c>
      <c r="I32" s="17">
        <f>(G32+H32)/2*0.4</f>
        <v>30.1</v>
      </c>
      <c r="J32" s="18">
        <v>83.852</v>
      </c>
      <c r="K32" s="18">
        <f>IF(AND(I32&gt;0,J32&gt;0),J32*0.6,"")</f>
        <v>50.3112</v>
      </c>
      <c r="L32" s="22">
        <f>I32+K32</f>
        <v>80.41120000000001</v>
      </c>
      <c r="M32" s="20">
        <v>1</v>
      </c>
      <c r="N32" s="21"/>
    </row>
    <row r="33" spans="1:14" ht="18" customHeight="1">
      <c r="A33" s="13">
        <v>30</v>
      </c>
      <c r="B33" s="14" t="s">
        <v>113</v>
      </c>
      <c r="C33" s="15" t="s">
        <v>17</v>
      </c>
      <c r="D33" s="15" t="s">
        <v>114</v>
      </c>
      <c r="E33" s="15" t="s">
        <v>33</v>
      </c>
      <c r="F33" s="15" t="s">
        <v>115</v>
      </c>
      <c r="G33" s="15"/>
      <c r="H33" s="15"/>
      <c r="I33" s="17"/>
      <c r="J33" s="17">
        <v>74.24</v>
      </c>
      <c r="K33" s="18">
        <f>IF(AND(I33&gt;0,J33&gt;0),J33*0.6,"")</f>
      </c>
      <c r="L33" s="22">
        <v>74.24</v>
      </c>
      <c r="M33" s="15">
        <v>1</v>
      </c>
      <c r="N33" s="21"/>
    </row>
    <row r="34" spans="1:14" ht="18" customHeight="1">
      <c r="A34" s="13">
        <v>31</v>
      </c>
      <c r="B34" s="14" t="s">
        <v>116</v>
      </c>
      <c r="C34" s="15" t="s">
        <v>17</v>
      </c>
      <c r="D34" s="15" t="s">
        <v>114</v>
      </c>
      <c r="E34" s="15" t="s">
        <v>48</v>
      </c>
      <c r="F34" s="15" t="s">
        <v>117</v>
      </c>
      <c r="G34" s="15"/>
      <c r="H34" s="15"/>
      <c r="I34" s="17"/>
      <c r="J34" s="18">
        <v>76.32</v>
      </c>
      <c r="K34" s="18">
        <f>IF(AND(I34&gt;0,J34&gt;0),J34*0.6,"")</f>
      </c>
      <c r="L34" s="19">
        <v>76.32</v>
      </c>
      <c r="M34" s="20">
        <v>1</v>
      </c>
      <c r="N34" s="21"/>
    </row>
    <row r="35" spans="1:14" ht="18" customHeight="1">
      <c r="A35" s="13">
        <v>32</v>
      </c>
      <c r="B35" s="14" t="s">
        <v>118</v>
      </c>
      <c r="C35" s="15" t="s">
        <v>119</v>
      </c>
      <c r="D35" s="15" t="s">
        <v>114</v>
      </c>
      <c r="E35" s="15" t="s">
        <v>23</v>
      </c>
      <c r="F35" s="15" t="s">
        <v>120</v>
      </c>
      <c r="G35" s="15">
        <v>67</v>
      </c>
      <c r="H35" s="15">
        <v>77</v>
      </c>
      <c r="I35" s="17">
        <f>(G35+H35)/2*0.4</f>
        <v>28.8</v>
      </c>
      <c r="J35" s="17">
        <v>71.6</v>
      </c>
      <c r="K35" s="18">
        <f>IF(AND(I35&gt;0,J35&gt;0),J35*0.6,"")</f>
        <v>42.959999999999994</v>
      </c>
      <c r="L35" s="22">
        <f>I35+K35</f>
        <v>71.75999999999999</v>
      </c>
      <c r="M35" s="15">
        <v>1</v>
      </c>
      <c r="N35" s="21"/>
    </row>
    <row r="36" spans="1:14" ht="18" customHeight="1">
      <c r="A36" s="13">
        <v>33</v>
      </c>
      <c r="B36" s="14" t="s">
        <v>121</v>
      </c>
      <c r="C36" s="15" t="s">
        <v>17</v>
      </c>
      <c r="D36" s="15" t="s">
        <v>122</v>
      </c>
      <c r="E36" s="15" t="s">
        <v>123</v>
      </c>
      <c r="F36" s="15" t="s">
        <v>124</v>
      </c>
      <c r="G36" s="15"/>
      <c r="H36" s="15"/>
      <c r="I36" s="17"/>
      <c r="J36" s="17">
        <v>82.5</v>
      </c>
      <c r="K36" s="18">
        <f>IF(AND(I36&gt;0,J36&gt;0),J36*0.6,"")</f>
      </c>
      <c r="L36" s="22">
        <v>82.5</v>
      </c>
      <c r="M36" s="15">
        <v>1</v>
      </c>
      <c r="N36" s="21"/>
    </row>
    <row r="37" spans="1:14" ht="18" customHeight="1">
      <c r="A37" s="13">
        <v>34</v>
      </c>
      <c r="B37" s="14" t="s">
        <v>125</v>
      </c>
      <c r="C37" s="15" t="s">
        <v>126</v>
      </c>
      <c r="D37" s="15" t="s">
        <v>122</v>
      </c>
      <c r="E37" s="15" t="s">
        <v>19</v>
      </c>
      <c r="F37" s="15" t="s">
        <v>127</v>
      </c>
      <c r="G37" s="15">
        <v>70</v>
      </c>
      <c r="H37" s="15">
        <v>75</v>
      </c>
      <c r="I37" s="17">
        <f>(G37+H37)/2*0.4</f>
        <v>29</v>
      </c>
      <c r="J37" s="18">
        <v>76.24</v>
      </c>
      <c r="K37" s="18">
        <f>IF(AND(I37&gt;0,J37&gt;0),J37*0.6,"")</f>
        <v>45.74399999999999</v>
      </c>
      <c r="L37" s="22">
        <f>I37+K37</f>
        <v>74.744</v>
      </c>
      <c r="M37" s="20">
        <v>1</v>
      </c>
      <c r="N37" s="21"/>
    </row>
    <row r="38" spans="1:14" ht="18" customHeight="1">
      <c r="A38" s="13">
        <v>35</v>
      </c>
      <c r="B38" s="14" t="s">
        <v>128</v>
      </c>
      <c r="C38" s="15" t="s">
        <v>129</v>
      </c>
      <c r="D38" s="15" t="s">
        <v>122</v>
      </c>
      <c r="E38" s="15" t="s">
        <v>27</v>
      </c>
      <c r="F38" s="15" t="s">
        <v>130</v>
      </c>
      <c r="G38" s="15">
        <v>73.5</v>
      </c>
      <c r="H38" s="15">
        <v>78</v>
      </c>
      <c r="I38" s="17">
        <f>(G38+H38)/2*0.4</f>
        <v>30.3</v>
      </c>
      <c r="J38" s="18">
        <v>80.08</v>
      </c>
      <c r="K38" s="18">
        <f>IF(AND(I38&gt;0,J38&gt;0),J38*0.6,"")</f>
        <v>48.047999999999995</v>
      </c>
      <c r="L38" s="22">
        <f>I38+K38</f>
        <v>78.348</v>
      </c>
      <c r="M38" s="20">
        <v>1</v>
      </c>
      <c r="N38" s="21"/>
    </row>
    <row r="39" spans="1:14" ht="18" customHeight="1">
      <c r="A39" s="13">
        <v>36</v>
      </c>
      <c r="B39" s="14" t="s">
        <v>131</v>
      </c>
      <c r="C39" s="15" t="s">
        <v>17</v>
      </c>
      <c r="D39" s="15" t="s">
        <v>132</v>
      </c>
      <c r="E39" s="15" t="s">
        <v>48</v>
      </c>
      <c r="F39" s="15" t="s">
        <v>133</v>
      </c>
      <c r="G39" s="15"/>
      <c r="H39" s="15"/>
      <c r="I39" s="17"/>
      <c r="J39" s="18">
        <v>79.28</v>
      </c>
      <c r="K39" s="18">
        <f>IF(AND(I39&gt;0,J39&gt;0),J39*0.6,"")</f>
      </c>
      <c r="L39" s="19">
        <v>79.28</v>
      </c>
      <c r="M39" s="20">
        <v>1</v>
      </c>
      <c r="N39" s="21"/>
    </row>
    <row r="40" spans="1:14" ht="18" customHeight="1">
      <c r="A40" s="13">
        <v>37</v>
      </c>
      <c r="B40" s="14" t="s">
        <v>134</v>
      </c>
      <c r="C40" s="15" t="s">
        <v>135</v>
      </c>
      <c r="D40" s="15" t="s">
        <v>136</v>
      </c>
      <c r="E40" s="15" t="s">
        <v>23</v>
      </c>
      <c r="F40" s="15" t="s">
        <v>137</v>
      </c>
      <c r="G40" s="15">
        <v>76</v>
      </c>
      <c r="H40" s="15">
        <v>79</v>
      </c>
      <c r="I40" s="17">
        <f>(G40+H40)/2*0.4</f>
        <v>31</v>
      </c>
      <c r="J40" s="17">
        <v>80.322</v>
      </c>
      <c r="K40" s="18">
        <f>IF(AND(I40&gt;0,J40&gt;0),J40*0.6,"")</f>
        <v>48.1932</v>
      </c>
      <c r="L40" s="22">
        <f>I40+K40</f>
        <v>79.19319999999999</v>
      </c>
      <c r="M40" s="15">
        <v>1</v>
      </c>
      <c r="N40" s="21"/>
    </row>
    <row r="41" spans="1:14" ht="18" customHeight="1">
      <c r="A41" s="13">
        <v>38</v>
      </c>
      <c r="B41" s="14" t="s">
        <v>138</v>
      </c>
      <c r="C41" s="15" t="s">
        <v>139</v>
      </c>
      <c r="D41" s="15" t="s">
        <v>136</v>
      </c>
      <c r="E41" s="15" t="s">
        <v>48</v>
      </c>
      <c r="F41" s="15" t="s">
        <v>140</v>
      </c>
      <c r="G41" s="15">
        <v>65</v>
      </c>
      <c r="H41" s="15">
        <v>84</v>
      </c>
      <c r="I41" s="17">
        <f>(G41+H41)/2*0.4</f>
        <v>29.8</v>
      </c>
      <c r="J41" s="18">
        <v>78.21</v>
      </c>
      <c r="K41" s="18">
        <f>IF(AND(I41&gt;0,J41&gt;0),J41*0.6,"")</f>
        <v>46.925999999999995</v>
      </c>
      <c r="L41" s="22">
        <f>I41+K41</f>
        <v>76.726</v>
      </c>
      <c r="M41" s="20">
        <v>3</v>
      </c>
      <c r="N41" s="23"/>
    </row>
    <row r="42" spans="1:14" ht="18" customHeight="1">
      <c r="A42" s="13">
        <v>39</v>
      </c>
      <c r="B42" s="14" t="s">
        <v>141</v>
      </c>
      <c r="C42" s="15" t="s">
        <v>142</v>
      </c>
      <c r="D42" s="15" t="s">
        <v>136</v>
      </c>
      <c r="E42" s="15" t="s">
        <v>48</v>
      </c>
      <c r="F42" s="15" t="s">
        <v>140</v>
      </c>
      <c r="G42" s="15">
        <v>58</v>
      </c>
      <c r="H42" s="15">
        <v>68</v>
      </c>
      <c r="I42" s="17">
        <f>(G42+H42)/2*0.4</f>
        <v>25.200000000000003</v>
      </c>
      <c r="J42" s="18">
        <v>85.12</v>
      </c>
      <c r="K42" s="18">
        <f>IF(AND(I42&gt;0,J42&gt;0),J42*0.6,"")</f>
        <v>51.072</v>
      </c>
      <c r="L42" s="22">
        <f>I42+K42</f>
        <v>76.272</v>
      </c>
      <c r="M42" s="20"/>
      <c r="N42" s="24"/>
    </row>
    <row r="43" spans="1:14" ht="18" customHeight="1">
      <c r="A43" s="13">
        <v>40</v>
      </c>
      <c r="B43" s="14" t="s">
        <v>143</v>
      </c>
      <c r="C43" s="15" t="s">
        <v>144</v>
      </c>
      <c r="D43" s="15" t="s">
        <v>136</v>
      </c>
      <c r="E43" s="15" t="s">
        <v>48</v>
      </c>
      <c r="F43" s="15" t="s">
        <v>140</v>
      </c>
      <c r="G43" s="15">
        <v>69.5</v>
      </c>
      <c r="H43" s="15">
        <v>69</v>
      </c>
      <c r="I43" s="17">
        <f>(G43+H43)/2*0.4</f>
        <v>27.700000000000003</v>
      </c>
      <c r="J43" s="18">
        <v>79.94</v>
      </c>
      <c r="K43" s="18">
        <f>IF(AND(I43&gt;0,J43&gt;0),J43*0.6,"")</f>
        <v>47.964</v>
      </c>
      <c r="L43" s="22">
        <f>I43+K43</f>
        <v>75.664</v>
      </c>
      <c r="M43" s="20"/>
      <c r="N43" s="25"/>
    </row>
    <row r="44" spans="1:14" ht="18" customHeight="1">
      <c r="A44" s="13">
        <v>41</v>
      </c>
      <c r="B44" s="14" t="s">
        <v>145</v>
      </c>
      <c r="C44" s="15" t="s">
        <v>146</v>
      </c>
      <c r="D44" s="15" t="s">
        <v>147</v>
      </c>
      <c r="E44" s="15" t="s">
        <v>48</v>
      </c>
      <c r="F44" s="15" t="s">
        <v>148</v>
      </c>
      <c r="G44" s="15">
        <v>71.5</v>
      </c>
      <c r="H44" s="15">
        <v>70</v>
      </c>
      <c r="I44" s="17">
        <f>(G44+H44)/2*0.4</f>
        <v>28.3</v>
      </c>
      <c r="J44" s="18">
        <v>79.1</v>
      </c>
      <c r="K44" s="18">
        <f>IF(AND(I44&gt;0,J44&gt;0),J44*0.6,"")</f>
        <v>47.459999999999994</v>
      </c>
      <c r="L44" s="22">
        <f>I44+K44</f>
        <v>75.75999999999999</v>
      </c>
      <c r="M44" s="20">
        <v>1</v>
      </c>
      <c r="N44" s="21"/>
    </row>
    <row r="45" spans="1:14" ht="18" customHeight="1">
      <c r="A45" s="13">
        <v>42</v>
      </c>
      <c r="B45" s="14" t="s">
        <v>149</v>
      </c>
      <c r="C45" s="15" t="s">
        <v>17</v>
      </c>
      <c r="D45" s="15" t="s">
        <v>147</v>
      </c>
      <c r="E45" s="15" t="s">
        <v>23</v>
      </c>
      <c r="F45" s="15" t="s">
        <v>150</v>
      </c>
      <c r="G45" s="15"/>
      <c r="H45" s="15"/>
      <c r="I45" s="17"/>
      <c r="J45" s="17">
        <v>81.45</v>
      </c>
      <c r="K45" s="18">
        <f>IF(AND(I45&gt;0,J45&gt;0),J45*0.6,"")</f>
      </c>
      <c r="L45" s="22">
        <v>81.45</v>
      </c>
      <c r="M45" s="15">
        <v>1</v>
      </c>
      <c r="N45" s="21"/>
    </row>
    <row r="46" spans="1:14" ht="18" customHeight="1">
      <c r="A46" s="13">
        <v>43</v>
      </c>
      <c r="B46" s="14" t="s">
        <v>151</v>
      </c>
      <c r="C46" s="15" t="s">
        <v>152</v>
      </c>
      <c r="D46" s="15" t="s">
        <v>153</v>
      </c>
      <c r="E46" s="15" t="s">
        <v>48</v>
      </c>
      <c r="F46" s="15" t="s">
        <v>154</v>
      </c>
      <c r="G46" s="15">
        <v>73.5</v>
      </c>
      <c r="H46" s="15">
        <v>82</v>
      </c>
      <c r="I46" s="17">
        <f>(G46+H46)/2*0.4</f>
        <v>31.1</v>
      </c>
      <c r="J46" s="18">
        <v>79.06</v>
      </c>
      <c r="K46" s="18">
        <f>IF(AND(I46&gt;0,J46&gt;0),J46*0.6,"")</f>
        <v>47.436</v>
      </c>
      <c r="L46" s="22">
        <f>I46+K46</f>
        <v>78.536</v>
      </c>
      <c r="M46" s="20">
        <v>1</v>
      </c>
      <c r="N46" s="21"/>
    </row>
    <row r="47" spans="1:14" ht="18" customHeight="1">
      <c r="A47" s="13">
        <v>44</v>
      </c>
      <c r="B47" s="14" t="s">
        <v>155</v>
      </c>
      <c r="C47" s="15" t="s">
        <v>156</v>
      </c>
      <c r="D47" s="15" t="s">
        <v>153</v>
      </c>
      <c r="E47" s="15" t="s">
        <v>23</v>
      </c>
      <c r="F47" s="15" t="s">
        <v>157</v>
      </c>
      <c r="G47" s="15">
        <v>73</v>
      </c>
      <c r="H47" s="15">
        <v>84</v>
      </c>
      <c r="I47" s="17">
        <f>(G47+H47)/2*0.4</f>
        <v>31.400000000000002</v>
      </c>
      <c r="J47" s="17">
        <v>89.24</v>
      </c>
      <c r="K47" s="18">
        <f>IF(AND(I47&gt;0,J47&gt;0),J47*0.6,"")</f>
        <v>53.544</v>
      </c>
      <c r="L47" s="22">
        <f>I47+K47</f>
        <v>84.944</v>
      </c>
      <c r="M47" s="15">
        <v>1</v>
      </c>
      <c r="N47" s="21"/>
    </row>
    <row r="48" spans="1:14" ht="18" customHeight="1">
      <c r="A48" s="13">
        <v>45</v>
      </c>
      <c r="B48" s="14" t="s">
        <v>158</v>
      </c>
      <c r="C48" s="15" t="s">
        <v>17</v>
      </c>
      <c r="D48" s="15" t="s">
        <v>159</v>
      </c>
      <c r="E48" s="15" t="s">
        <v>33</v>
      </c>
      <c r="F48" s="15" t="s">
        <v>160</v>
      </c>
      <c r="G48" s="15"/>
      <c r="H48" s="15"/>
      <c r="I48" s="17"/>
      <c r="J48" s="17">
        <v>73.9</v>
      </c>
      <c r="K48" s="18">
        <f>IF(AND(I48&gt;0,J48&gt;0),J48*0.6,"")</f>
      </c>
      <c r="L48" s="22">
        <v>73.9</v>
      </c>
      <c r="M48" s="15">
        <v>1</v>
      </c>
      <c r="N48" s="21"/>
    </row>
    <row r="49" spans="1:14" ht="18" customHeight="1">
      <c r="A49" s="13">
        <v>46</v>
      </c>
      <c r="B49" s="14" t="s">
        <v>161</v>
      </c>
      <c r="C49" s="15" t="s">
        <v>162</v>
      </c>
      <c r="D49" s="15" t="s">
        <v>159</v>
      </c>
      <c r="E49" s="15" t="s">
        <v>163</v>
      </c>
      <c r="F49" s="15" t="s">
        <v>164</v>
      </c>
      <c r="G49" s="15">
        <v>61</v>
      </c>
      <c r="H49" s="15">
        <v>51</v>
      </c>
      <c r="I49" s="17">
        <f>(G49+H49)/2*0.4</f>
        <v>22.400000000000002</v>
      </c>
      <c r="J49" s="18">
        <v>84.646</v>
      </c>
      <c r="K49" s="18">
        <f>IF(AND(I49&gt;0,J49&gt;0),J49*0.6,"")</f>
        <v>50.7876</v>
      </c>
      <c r="L49" s="22">
        <f>I49+K49</f>
        <v>73.1876</v>
      </c>
      <c r="M49" s="20">
        <v>1</v>
      </c>
      <c r="N49" s="21"/>
    </row>
    <row r="50" spans="1:14" ht="18" customHeight="1">
      <c r="A50" s="13">
        <v>47</v>
      </c>
      <c r="B50" s="14" t="s">
        <v>165</v>
      </c>
      <c r="C50" s="15" t="s">
        <v>166</v>
      </c>
      <c r="D50" s="15" t="s">
        <v>159</v>
      </c>
      <c r="E50" s="15" t="s">
        <v>30</v>
      </c>
      <c r="F50" s="15" t="s">
        <v>167</v>
      </c>
      <c r="G50" s="15">
        <v>68</v>
      </c>
      <c r="H50" s="15">
        <v>75</v>
      </c>
      <c r="I50" s="17">
        <f>(G50+H50)/2*0.4</f>
        <v>28.6</v>
      </c>
      <c r="J50" s="17">
        <v>80.73</v>
      </c>
      <c r="K50" s="18">
        <f>IF(AND(I50&gt;0,J50&gt;0),J50*0.6,"")</f>
        <v>48.438</v>
      </c>
      <c r="L50" s="22">
        <f>I50+K50</f>
        <v>77.03800000000001</v>
      </c>
      <c r="M50" s="15">
        <v>1</v>
      </c>
      <c r="N50" s="21"/>
    </row>
    <row r="51" spans="1:14" ht="18" customHeight="1">
      <c r="A51" s="13">
        <v>48</v>
      </c>
      <c r="B51" s="14" t="s">
        <v>168</v>
      </c>
      <c r="C51" s="15" t="s">
        <v>17</v>
      </c>
      <c r="D51" s="15" t="s">
        <v>159</v>
      </c>
      <c r="E51" s="15" t="s">
        <v>37</v>
      </c>
      <c r="F51" s="15" t="s">
        <v>169</v>
      </c>
      <c r="G51" s="15"/>
      <c r="H51" s="15"/>
      <c r="I51" s="17"/>
      <c r="J51" s="17">
        <v>81.158</v>
      </c>
      <c r="K51" s="18">
        <f>IF(AND(I51&gt;0,J51&gt;0),J51*0.6,"")</f>
      </c>
      <c r="L51" s="22">
        <v>81.158</v>
      </c>
      <c r="M51" s="15">
        <v>1</v>
      </c>
      <c r="N51" s="21"/>
    </row>
    <row r="52" spans="1:14" ht="18" customHeight="1">
      <c r="A52" s="13">
        <v>49</v>
      </c>
      <c r="B52" s="14" t="s">
        <v>170</v>
      </c>
      <c r="C52" s="15" t="s">
        <v>171</v>
      </c>
      <c r="D52" s="15" t="s">
        <v>172</v>
      </c>
      <c r="E52" s="15" t="s">
        <v>173</v>
      </c>
      <c r="F52" s="15" t="s">
        <v>174</v>
      </c>
      <c r="G52" s="15">
        <v>67</v>
      </c>
      <c r="H52" s="15">
        <v>74</v>
      </c>
      <c r="I52" s="17">
        <f>(G52+H52)/2*0.4</f>
        <v>28.200000000000003</v>
      </c>
      <c r="J52" s="17">
        <v>70.3</v>
      </c>
      <c r="K52" s="18">
        <f>IF(AND(I52&gt;0,J52&gt;0),J52*0.6,"")</f>
        <v>42.18</v>
      </c>
      <c r="L52" s="22">
        <f>I52+K52</f>
        <v>70.38</v>
      </c>
      <c r="M52" s="15">
        <v>1</v>
      </c>
      <c r="N52" s="21"/>
    </row>
  </sheetData>
  <sheetProtection password="C6B3" sheet="1" objects="1"/>
  <mergeCells count="4">
    <mergeCell ref="A1:B1"/>
    <mergeCell ref="A2:N2"/>
    <mergeCell ref="M41:M43"/>
    <mergeCell ref="N41:N43"/>
  </mergeCells>
  <printOptions horizontalCentered="1"/>
  <pageMargins left="0.7513888888888889" right="0.7513888888888889" top="0.39305555555555555" bottom="0.5506944444444445" header="0.2361111111111111" footer="0.3145833333333333"/>
  <pageSetup fitToHeight="0" fitToWidth="1" horizontalDpi="600" verticalDpi="600" orientation="portrait" paperSize="9" scale="8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徐玉婷</dc:creator>
  <cp:keywords/>
  <dc:description/>
  <cp:lastModifiedBy>눈_눈</cp:lastModifiedBy>
  <dcterms:created xsi:type="dcterms:W3CDTF">2021-03-11T01:43:52Z</dcterms:created>
  <dcterms:modified xsi:type="dcterms:W3CDTF">2021-12-03T02:42:21Z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2052-11.1.0.11115</vt:lpwstr>
  </property>
  <property fmtid="{D5CDD505-2E9C-101B-9397-08002B2CF9AE}" pid="5" name="I">
    <vt:lpwstr>30B6CF2511664AB790162974B538D990</vt:lpwstr>
  </property>
</Properties>
</file>