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>
    <definedName name="_xlnm.Print_Titles" localSheetId="0">'公示名单'!$2:$2</definedName>
    <definedName name="_xlnm._FilterDatabase" localSheetId="0" hidden="1">'公示名单'!$C$2:$C$89</definedName>
  </definedNames>
  <calcPr fullCalcOnLoad="1"/>
</workbook>
</file>

<file path=xl/sharedStrings.xml><?xml version="1.0" encoding="utf-8"?>
<sst xmlns="http://schemas.openxmlformats.org/spreadsheetml/2006/main" count="180" uniqueCount="96">
  <si>
    <t>海南省道路运输局2021年公开招聘事业编制工作人员笔试人员名单</t>
  </si>
  <si>
    <t>序号</t>
  </si>
  <si>
    <t>岗位代码</t>
  </si>
  <si>
    <t>岗位名称</t>
  </si>
  <si>
    <t>姓名</t>
  </si>
  <si>
    <t>备注</t>
  </si>
  <si>
    <t>综合文秘岗</t>
  </si>
  <si>
    <t>14260*********1368</t>
  </si>
  <si>
    <t>34088*********4316</t>
  </si>
  <si>
    <t>46000*********102X</t>
  </si>
  <si>
    <t>46000*********3444</t>
  </si>
  <si>
    <t>运输管理岗</t>
  </si>
  <si>
    <t>41282*********0220</t>
  </si>
  <si>
    <t>37130*********1212</t>
  </si>
  <si>
    <t>43070*********6862</t>
  </si>
  <si>
    <t>32108*********4861</t>
  </si>
  <si>
    <t>46010*********0911</t>
  </si>
  <si>
    <t>46020*********5521</t>
  </si>
  <si>
    <t>46000*********0676</t>
  </si>
  <si>
    <t>46010*********121X</t>
  </si>
  <si>
    <t>46000*********0948</t>
  </si>
  <si>
    <t>37028*********0545</t>
  </si>
  <si>
    <t>46000*********2021</t>
  </si>
  <si>
    <t>46002*********5325</t>
  </si>
  <si>
    <t>43050*********0028</t>
  </si>
  <si>
    <t>46010*********0027</t>
  </si>
  <si>
    <t>41132*********2773</t>
  </si>
  <si>
    <t>46000*********2311</t>
  </si>
  <si>
    <t>46010*********031X</t>
  </si>
  <si>
    <t>46010*********1822</t>
  </si>
  <si>
    <t>13063*********0323</t>
  </si>
  <si>
    <t>46000*********3022</t>
  </si>
  <si>
    <t>46002*********0011</t>
  </si>
  <si>
    <t>46000*********5116</t>
  </si>
  <si>
    <t>46000*********1429</t>
  </si>
  <si>
    <t>51130*********2121</t>
  </si>
  <si>
    <t>46020*********5127</t>
  </si>
  <si>
    <t>46010*********0323</t>
  </si>
  <si>
    <t>46010*********0627</t>
  </si>
  <si>
    <t>46003*********0915</t>
  </si>
  <si>
    <t>46002*********1330</t>
  </si>
  <si>
    <t>46010*********1817</t>
  </si>
  <si>
    <t>财务会计岗</t>
  </si>
  <si>
    <t>41092*********1022</t>
  </si>
  <si>
    <t>46002*********0029</t>
  </si>
  <si>
    <t>46010*********1248</t>
  </si>
  <si>
    <t>46002*********4026</t>
  </si>
  <si>
    <t>46002*********2422</t>
  </si>
  <si>
    <t>23100*********2025</t>
  </si>
  <si>
    <t>46010*********0941</t>
  </si>
  <si>
    <t>46000*********6625</t>
  </si>
  <si>
    <t>43070*********2021</t>
  </si>
  <si>
    <t>42118*********002X</t>
  </si>
  <si>
    <t>46010*********2745</t>
  </si>
  <si>
    <t>46000*********4626</t>
  </si>
  <si>
    <t>46000*********4023</t>
  </si>
  <si>
    <t>46000*********4420</t>
  </si>
  <si>
    <t>23082*********6121</t>
  </si>
  <si>
    <t>13028*********2827</t>
  </si>
  <si>
    <t>46002*********5141</t>
  </si>
  <si>
    <t>46002*********4422</t>
  </si>
  <si>
    <t>41142*********2020</t>
  </si>
  <si>
    <t>46020*********3400</t>
  </si>
  <si>
    <t>46010*********1227</t>
  </si>
  <si>
    <t>42900*********5146</t>
  </si>
  <si>
    <t>46002*********3012</t>
  </si>
  <si>
    <t>46000*********002X</t>
  </si>
  <si>
    <t>46010*********0041</t>
  </si>
  <si>
    <t>46000*********4088</t>
  </si>
  <si>
    <t>46010*********032X</t>
  </si>
  <si>
    <t>46000*********2249</t>
  </si>
  <si>
    <t>46000*********3468</t>
  </si>
  <si>
    <t>46003*********0028</t>
  </si>
  <si>
    <t>23090*********0521</t>
  </si>
  <si>
    <t>46002*********6427</t>
  </si>
  <si>
    <t>46000*********0222</t>
  </si>
  <si>
    <t>46010*********1865</t>
  </si>
  <si>
    <t>46000*********2824</t>
  </si>
  <si>
    <t>23010*********2639</t>
  </si>
  <si>
    <t>46003*********5428</t>
  </si>
  <si>
    <t>44092*********0257</t>
  </si>
  <si>
    <t>46002*********2726</t>
  </si>
  <si>
    <t>46010*********2727</t>
  </si>
  <si>
    <t>46010*********0322</t>
  </si>
  <si>
    <t>46010*********002X</t>
  </si>
  <si>
    <t>46000*********0048</t>
  </si>
  <si>
    <t>46000*********0767</t>
  </si>
  <si>
    <t>46010*********1548</t>
  </si>
  <si>
    <t>46010*********302X</t>
  </si>
  <si>
    <t>43061*********5644</t>
  </si>
  <si>
    <t>46002*********6226</t>
  </si>
  <si>
    <t>46000*********3449</t>
  </si>
  <si>
    <t>41060*********1020</t>
  </si>
  <si>
    <t>46002*********3727</t>
  </si>
  <si>
    <t>46020*********0086</t>
  </si>
  <si>
    <t>46003*********322X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</si>
</sst>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华文中宋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38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24">
      <selection activeCell="F30" sqref="F30"/>
    </sheetView>
  </sheetViews>
  <sheetFormatPr defaultColWidth="9.00390625" defaultRowHeight="15"/>
  <cols>
    <col min="2" max="2" width="15.140625" style="3" customWidth="1"/>
    <col min="3" max="3" width="20.140625" style="3" customWidth="1"/>
    <col min="4" max="4" width="15.00390625" style="3" customWidth="1"/>
    <col min="5" max="5" width="27.57421875" style="4" customWidth="1"/>
  </cols>
  <sheetData>
    <row r="1" spans="1:5" ht="51.75" customHeight="1">
      <c r="A1" s="5" t="s">
        <v>0</v>
      </c>
      <c r="B1" s="6"/>
      <c r="C1" s="6"/>
      <c r="D1" s="6"/>
      <c r="E1" s="6"/>
    </row>
    <row r="2" spans="1:5" s="1" customFormat="1" ht="24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s="2" customFormat="1" ht="24.75" customHeight="1">
      <c r="A3" s="7">
        <v>1</v>
      </c>
      <c r="B3" s="7" t="str">
        <f>"101"</f>
        <v>101</v>
      </c>
      <c r="C3" s="7" t="s">
        <v>6</v>
      </c>
      <c r="D3" s="7" t="str">
        <f>"高佳怡"</f>
        <v>高佳怡</v>
      </c>
      <c r="E3" s="10" t="s">
        <v>7</v>
      </c>
    </row>
    <row r="4" spans="1:5" s="2" customFormat="1" ht="24.75" customHeight="1">
      <c r="A4" s="7">
        <v>2</v>
      </c>
      <c r="B4" s="7" t="str">
        <f>"101"</f>
        <v>101</v>
      </c>
      <c r="C4" s="7" t="s">
        <v>6</v>
      </c>
      <c r="D4" s="7" t="str">
        <f>"童涛"</f>
        <v>童涛</v>
      </c>
      <c r="E4" s="10" t="s">
        <v>8</v>
      </c>
    </row>
    <row r="5" spans="1:5" s="2" customFormat="1" ht="24.75" customHeight="1">
      <c r="A5" s="7">
        <v>3</v>
      </c>
      <c r="B5" s="7" t="str">
        <f>"101"</f>
        <v>101</v>
      </c>
      <c r="C5" s="7" t="s">
        <v>6</v>
      </c>
      <c r="D5" s="7" t="str">
        <f>"林莲"</f>
        <v>林莲</v>
      </c>
      <c r="E5" s="10" t="s">
        <v>9</v>
      </c>
    </row>
    <row r="6" spans="1:5" s="2" customFormat="1" ht="24.75" customHeight="1">
      <c r="A6" s="11">
        <v>4</v>
      </c>
      <c r="B6" s="11" t="str">
        <f>"101"</f>
        <v>101</v>
      </c>
      <c r="C6" s="11" t="s">
        <v>6</v>
      </c>
      <c r="D6" s="11" t="str">
        <f>"陈梅香"</f>
        <v>陈梅香</v>
      </c>
      <c r="E6" s="12" t="s">
        <v>10</v>
      </c>
    </row>
    <row r="7" spans="1:5" s="2" customFormat="1" ht="24.75" customHeight="1">
      <c r="A7" s="13">
        <v>1</v>
      </c>
      <c r="B7" s="13" t="str">
        <f aca="true" t="shared" si="0" ref="B7:B36">"102"</f>
        <v>102</v>
      </c>
      <c r="C7" s="13" t="s">
        <v>11</v>
      </c>
      <c r="D7" s="13" t="str">
        <f>"王舒原"</f>
        <v>王舒原</v>
      </c>
      <c r="E7" s="14" t="s">
        <v>12</v>
      </c>
    </row>
    <row r="8" spans="1:5" s="2" customFormat="1" ht="24.75" customHeight="1">
      <c r="A8" s="7">
        <v>2</v>
      </c>
      <c r="B8" s="7" t="str">
        <f t="shared" si="0"/>
        <v>102</v>
      </c>
      <c r="C8" s="7" t="s">
        <v>11</v>
      </c>
      <c r="D8" s="7" t="str">
        <f>"林虎"</f>
        <v>林虎</v>
      </c>
      <c r="E8" s="10" t="s">
        <v>13</v>
      </c>
    </row>
    <row r="9" spans="1:5" s="2" customFormat="1" ht="24.75" customHeight="1">
      <c r="A9" s="7">
        <v>3</v>
      </c>
      <c r="B9" s="7" t="str">
        <f t="shared" si="0"/>
        <v>102</v>
      </c>
      <c r="C9" s="7" t="s">
        <v>11</v>
      </c>
      <c r="D9" s="7" t="str">
        <f>"熊丹"</f>
        <v>熊丹</v>
      </c>
      <c r="E9" s="10" t="s">
        <v>14</v>
      </c>
    </row>
    <row r="10" spans="1:5" ht="24.75" customHeight="1">
      <c r="A10" s="7">
        <v>4</v>
      </c>
      <c r="B10" s="15" t="str">
        <f t="shared" si="0"/>
        <v>102</v>
      </c>
      <c r="C10" s="15" t="s">
        <v>11</v>
      </c>
      <c r="D10" s="15" t="str">
        <f>"江惠君"</f>
        <v>江惠君</v>
      </c>
      <c r="E10" s="10" t="s">
        <v>15</v>
      </c>
    </row>
    <row r="11" spans="1:5" ht="24.75" customHeight="1">
      <c r="A11" s="7">
        <v>5</v>
      </c>
      <c r="B11" s="15" t="str">
        <f t="shared" si="0"/>
        <v>102</v>
      </c>
      <c r="C11" s="15" t="s">
        <v>11</v>
      </c>
      <c r="D11" s="15" t="str">
        <f>"蔡梓鹏"</f>
        <v>蔡梓鹏</v>
      </c>
      <c r="E11" s="10" t="s">
        <v>16</v>
      </c>
    </row>
    <row r="12" spans="1:5" ht="24.75" customHeight="1">
      <c r="A12" s="7">
        <v>6</v>
      </c>
      <c r="B12" s="15" t="str">
        <f t="shared" si="0"/>
        <v>102</v>
      </c>
      <c r="C12" s="15" t="s">
        <v>11</v>
      </c>
      <c r="D12" s="15" t="str">
        <f>"陈涵"</f>
        <v>陈涵</v>
      </c>
      <c r="E12" s="10" t="s">
        <v>17</v>
      </c>
    </row>
    <row r="13" spans="1:5" ht="24.75" customHeight="1">
      <c r="A13" s="7">
        <v>7</v>
      </c>
      <c r="B13" s="15" t="str">
        <f t="shared" si="0"/>
        <v>102</v>
      </c>
      <c r="C13" s="15" t="s">
        <v>11</v>
      </c>
      <c r="D13" s="15" t="str">
        <f>"梁珈源"</f>
        <v>梁珈源</v>
      </c>
      <c r="E13" s="10" t="s">
        <v>18</v>
      </c>
    </row>
    <row r="14" spans="1:5" ht="24.75" customHeight="1">
      <c r="A14" s="7">
        <v>8</v>
      </c>
      <c r="B14" s="15" t="str">
        <f t="shared" si="0"/>
        <v>102</v>
      </c>
      <c r="C14" s="15" t="s">
        <v>11</v>
      </c>
      <c r="D14" s="15" t="str">
        <f>"陈致远"</f>
        <v>陈致远</v>
      </c>
      <c r="E14" s="10" t="s">
        <v>19</v>
      </c>
    </row>
    <row r="15" spans="1:5" ht="24.75" customHeight="1">
      <c r="A15" s="7">
        <v>9</v>
      </c>
      <c r="B15" s="15" t="str">
        <f t="shared" si="0"/>
        <v>102</v>
      </c>
      <c r="C15" s="15" t="s">
        <v>11</v>
      </c>
      <c r="D15" s="15" t="str">
        <f>"林海琳"</f>
        <v>林海琳</v>
      </c>
      <c r="E15" s="10" t="s">
        <v>20</v>
      </c>
    </row>
    <row r="16" spans="1:5" ht="24.75" customHeight="1">
      <c r="A16" s="7">
        <v>10</v>
      </c>
      <c r="B16" s="15" t="str">
        <f t="shared" si="0"/>
        <v>102</v>
      </c>
      <c r="C16" s="15" t="s">
        <v>11</v>
      </c>
      <c r="D16" s="15" t="str">
        <f>"于绚洵"</f>
        <v>于绚洵</v>
      </c>
      <c r="E16" s="10" t="s">
        <v>21</v>
      </c>
    </row>
    <row r="17" spans="1:5" ht="24.75" customHeight="1">
      <c r="A17" s="7">
        <v>11</v>
      </c>
      <c r="B17" s="15" t="str">
        <f t="shared" si="0"/>
        <v>102</v>
      </c>
      <c r="C17" s="15" t="s">
        <v>11</v>
      </c>
      <c r="D17" s="15" t="str">
        <f>"钟玉萍"</f>
        <v>钟玉萍</v>
      </c>
      <c r="E17" s="10" t="s">
        <v>22</v>
      </c>
    </row>
    <row r="18" spans="1:5" ht="24.75" customHeight="1">
      <c r="A18" s="7">
        <v>12</v>
      </c>
      <c r="B18" s="15" t="str">
        <f t="shared" si="0"/>
        <v>102</v>
      </c>
      <c r="C18" s="15" t="s">
        <v>11</v>
      </c>
      <c r="D18" s="15" t="str">
        <f>"王艺橦"</f>
        <v>王艺橦</v>
      </c>
      <c r="E18" s="10" t="s">
        <v>23</v>
      </c>
    </row>
    <row r="19" spans="1:5" ht="24.75" customHeight="1">
      <c r="A19" s="7">
        <v>13</v>
      </c>
      <c r="B19" s="15" t="str">
        <f t="shared" si="0"/>
        <v>102</v>
      </c>
      <c r="C19" s="15" t="s">
        <v>11</v>
      </c>
      <c r="D19" s="15" t="str">
        <f>"向思璇"</f>
        <v>向思璇</v>
      </c>
      <c r="E19" s="10" t="s">
        <v>24</v>
      </c>
    </row>
    <row r="20" spans="1:5" ht="24.75" customHeight="1">
      <c r="A20" s="7">
        <v>14</v>
      </c>
      <c r="B20" s="15" t="str">
        <f t="shared" si="0"/>
        <v>102</v>
      </c>
      <c r="C20" s="15" t="s">
        <v>11</v>
      </c>
      <c r="D20" s="15" t="str">
        <f>"朱蔓婷"</f>
        <v>朱蔓婷</v>
      </c>
      <c r="E20" s="10" t="s">
        <v>25</v>
      </c>
    </row>
    <row r="21" spans="1:5" ht="24.75" customHeight="1">
      <c r="A21" s="7">
        <v>15</v>
      </c>
      <c r="B21" s="15" t="str">
        <f t="shared" si="0"/>
        <v>102</v>
      </c>
      <c r="C21" s="15" t="s">
        <v>11</v>
      </c>
      <c r="D21" s="15" t="str">
        <f>"周天亮"</f>
        <v>周天亮</v>
      </c>
      <c r="E21" s="10" t="s">
        <v>26</v>
      </c>
    </row>
    <row r="22" spans="1:5" ht="24.75" customHeight="1">
      <c r="A22" s="7">
        <v>16</v>
      </c>
      <c r="B22" s="15" t="str">
        <f t="shared" si="0"/>
        <v>102</v>
      </c>
      <c r="C22" s="15" t="s">
        <v>11</v>
      </c>
      <c r="D22" s="15" t="str">
        <f>"符鸿书"</f>
        <v>符鸿书</v>
      </c>
      <c r="E22" s="10" t="s">
        <v>27</v>
      </c>
    </row>
    <row r="23" spans="1:5" s="2" customFormat="1" ht="24.75" customHeight="1">
      <c r="A23" s="7">
        <v>17</v>
      </c>
      <c r="B23" s="7" t="str">
        <f t="shared" si="0"/>
        <v>102</v>
      </c>
      <c r="C23" s="7" t="s">
        <v>11</v>
      </c>
      <c r="D23" s="7" t="str">
        <f>"杜文圣"</f>
        <v>杜文圣</v>
      </c>
      <c r="E23" s="10" t="s">
        <v>28</v>
      </c>
    </row>
    <row r="24" spans="1:5" s="2" customFormat="1" ht="24.75" customHeight="1">
      <c r="A24" s="7">
        <v>18</v>
      </c>
      <c r="B24" s="7" t="str">
        <f t="shared" si="0"/>
        <v>102</v>
      </c>
      <c r="C24" s="7" t="s">
        <v>11</v>
      </c>
      <c r="D24" s="7" t="str">
        <f>"陈琪祺"</f>
        <v>陈琪祺</v>
      </c>
      <c r="E24" s="10" t="s">
        <v>29</v>
      </c>
    </row>
    <row r="25" spans="1:5" s="2" customFormat="1" ht="24.75" customHeight="1">
      <c r="A25" s="7">
        <v>19</v>
      </c>
      <c r="B25" s="7" t="str">
        <f t="shared" si="0"/>
        <v>102</v>
      </c>
      <c r="C25" s="7" t="s">
        <v>11</v>
      </c>
      <c r="D25" s="7" t="str">
        <f>"李雅倩"</f>
        <v>李雅倩</v>
      </c>
      <c r="E25" s="10" t="s">
        <v>30</v>
      </c>
    </row>
    <row r="26" spans="1:5" s="2" customFormat="1" ht="24.75" customHeight="1">
      <c r="A26" s="7">
        <v>20</v>
      </c>
      <c r="B26" s="7" t="str">
        <f t="shared" si="0"/>
        <v>102</v>
      </c>
      <c r="C26" s="7" t="s">
        <v>11</v>
      </c>
      <c r="D26" s="7" t="str">
        <f>"符钰雪"</f>
        <v>符钰雪</v>
      </c>
      <c r="E26" s="10" t="s">
        <v>31</v>
      </c>
    </row>
    <row r="27" spans="1:5" s="2" customFormat="1" ht="24.75" customHeight="1">
      <c r="A27" s="7">
        <v>21</v>
      </c>
      <c r="B27" s="7" t="str">
        <f t="shared" si="0"/>
        <v>102</v>
      </c>
      <c r="C27" s="7" t="s">
        <v>11</v>
      </c>
      <c r="D27" s="7" t="str">
        <f>"李立悦"</f>
        <v>李立悦</v>
      </c>
      <c r="E27" s="10" t="s">
        <v>32</v>
      </c>
    </row>
    <row r="28" spans="1:5" s="2" customFormat="1" ht="24.75" customHeight="1">
      <c r="A28" s="7">
        <v>22</v>
      </c>
      <c r="B28" s="7" t="str">
        <f t="shared" si="0"/>
        <v>102</v>
      </c>
      <c r="C28" s="7" t="s">
        <v>11</v>
      </c>
      <c r="D28" s="7" t="str">
        <f>"黄俊"</f>
        <v>黄俊</v>
      </c>
      <c r="E28" s="10" t="s">
        <v>33</v>
      </c>
    </row>
    <row r="29" spans="1:5" s="2" customFormat="1" ht="24.75" customHeight="1">
      <c r="A29" s="7">
        <v>23</v>
      </c>
      <c r="B29" s="7" t="str">
        <f t="shared" si="0"/>
        <v>102</v>
      </c>
      <c r="C29" s="7" t="s">
        <v>11</v>
      </c>
      <c r="D29" s="7" t="str">
        <f>"周柳伶"</f>
        <v>周柳伶</v>
      </c>
      <c r="E29" s="10" t="s">
        <v>34</v>
      </c>
    </row>
    <row r="30" spans="1:5" s="2" customFormat="1" ht="24.75" customHeight="1">
      <c r="A30" s="7">
        <v>24</v>
      </c>
      <c r="B30" s="7" t="str">
        <f t="shared" si="0"/>
        <v>102</v>
      </c>
      <c r="C30" s="7" t="s">
        <v>11</v>
      </c>
      <c r="D30" s="7" t="str">
        <f>"张颖"</f>
        <v>张颖</v>
      </c>
      <c r="E30" s="10" t="s">
        <v>35</v>
      </c>
    </row>
    <row r="31" spans="1:5" s="2" customFormat="1" ht="24.75" customHeight="1">
      <c r="A31" s="7">
        <v>25</v>
      </c>
      <c r="B31" s="7" t="str">
        <f t="shared" si="0"/>
        <v>102</v>
      </c>
      <c r="C31" s="7" t="s">
        <v>11</v>
      </c>
      <c r="D31" s="7" t="str">
        <f>"黄海婷"</f>
        <v>黄海婷</v>
      </c>
      <c r="E31" s="10" t="s">
        <v>36</v>
      </c>
    </row>
    <row r="32" spans="1:5" s="2" customFormat="1" ht="24.75" customHeight="1">
      <c r="A32" s="7">
        <v>26</v>
      </c>
      <c r="B32" s="7" t="str">
        <f t="shared" si="0"/>
        <v>102</v>
      </c>
      <c r="C32" s="7" t="s">
        <v>11</v>
      </c>
      <c r="D32" s="7" t="str">
        <f>"王祯齐"</f>
        <v>王祯齐</v>
      </c>
      <c r="E32" s="10" t="s">
        <v>37</v>
      </c>
    </row>
    <row r="33" spans="1:5" s="2" customFormat="1" ht="24.75" customHeight="1">
      <c r="A33" s="7">
        <v>27</v>
      </c>
      <c r="B33" s="7" t="str">
        <f t="shared" si="0"/>
        <v>102</v>
      </c>
      <c r="C33" s="7" t="s">
        <v>11</v>
      </c>
      <c r="D33" s="7" t="str">
        <f>"李嘉蕙"</f>
        <v>李嘉蕙</v>
      </c>
      <c r="E33" s="10" t="s">
        <v>38</v>
      </c>
    </row>
    <row r="34" spans="1:5" s="2" customFormat="1" ht="24.75" customHeight="1">
      <c r="A34" s="7">
        <v>28</v>
      </c>
      <c r="B34" s="7" t="str">
        <f t="shared" si="0"/>
        <v>102</v>
      </c>
      <c r="C34" s="7" t="s">
        <v>11</v>
      </c>
      <c r="D34" s="7" t="str">
        <f>"谭少波"</f>
        <v>谭少波</v>
      </c>
      <c r="E34" s="10" t="s">
        <v>39</v>
      </c>
    </row>
    <row r="35" spans="1:5" s="2" customFormat="1" ht="24.75" customHeight="1">
      <c r="A35" s="7">
        <v>29</v>
      </c>
      <c r="B35" s="7" t="str">
        <f t="shared" si="0"/>
        <v>102</v>
      </c>
      <c r="C35" s="7" t="s">
        <v>11</v>
      </c>
      <c r="D35" s="7" t="str">
        <f>"王平林"</f>
        <v>王平林</v>
      </c>
      <c r="E35" s="10" t="s">
        <v>40</v>
      </c>
    </row>
    <row r="36" spans="1:5" s="2" customFormat="1" ht="24.75" customHeight="1">
      <c r="A36" s="11">
        <v>30</v>
      </c>
      <c r="B36" s="11" t="str">
        <f t="shared" si="0"/>
        <v>102</v>
      </c>
      <c r="C36" s="11" t="s">
        <v>11</v>
      </c>
      <c r="D36" s="11" t="str">
        <f>"吴钟辉"</f>
        <v>吴钟辉</v>
      </c>
      <c r="E36" s="12" t="s">
        <v>41</v>
      </c>
    </row>
    <row r="37" spans="1:5" ht="24.75" customHeight="1">
      <c r="A37" s="13">
        <v>1</v>
      </c>
      <c r="B37" s="16" t="str">
        <f aca="true" t="shared" si="1" ref="B37:B89">"103"</f>
        <v>103</v>
      </c>
      <c r="C37" s="16" t="s">
        <v>42</v>
      </c>
      <c r="D37" s="16" t="str">
        <f>"宁兆媛"</f>
        <v>宁兆媛</v>
      </c>
      <c r="E37" s="14" t="s">
        <v>43</v>
      </c>
    </row>
    <row r="38" spans="1:5" ht="24.75" customHeight="1">
      <c r="A38" s="7">
        <v>2</v>
      </c>
      <c r="B38" s="15" t="str">
        <f t="shared" si="1"/>
        <v>103</v>
      </c>
      <c r="C38" s="15" t="s">
        <v>42</v>
      </c>
      <c r="D38" s="15" t="str">
        <f>"莫璐榕"</f>
        <v>莫璐榕</v>
      </c>
      <c r="E38" s="10" t="s">
        <v>44</v>
      </c>
    </row>
    <row r="39" spans="1:5" ht="24.75" customHeight="1">
      <c r="A39" s="7">
        <v>3</v>
      </c>
      <c r="B39" s="15" t="str">
        <f t="shared" si="1"/>
        <v>103</v>
      </c>
      <c r="C39" s="15" t="s">
        <v>42</v>
      </c>
      <c r="D39" s="15" t="str">
        <f>"陈艳丹"</f>
        <v>陈艳丹</v>
      </c>
      <c r="E39" s="10" t="s">
        <v>45</v>
      </c>
    </row>
    <row r="40" spans="1:5" ht="24.75" customHeight="1">
      <c r="A40" s="7">
        <v>4</v>
      </c>
      <c r="B40" s="15" t="str">
        <f t="shared" si="1"/>
        <v>103</v>
      </c>
      <c r="C40" s="15" t="s">
        <v>42</v>
      </c>
      <c r="D40" s="15" t="str">
        <f>"劳晓杰"</f>
        <v>劳晓杰</v>
      </c>
      <c r="E40" s="10" t="s">
        <v>46</v>
      </c>
    </row>
    <row r="41" spans="1:5" ht="24.75" customHeight="1">
      <c r="A41" s="7">
        <v>5</v>
      </c>
      <c r="B41" s="15" t="str">
        <f t="shared" si="1"/>
        <v>103</v>
      </c>
      <c r="C41" s="15" t="s">
        <v>42</v>
      </c>
      <c r="D41" s="15" t="str">
        <f>"詹桂渟"</f>
        <v>詹桂渟</v>
      </c>
      <c r="E41" s="10" t="s">
        <v>47</v>
      </c>
    </row>
    <row r="42" spans="1:5" ht="24.75" customHeight="1">
      <c r="A42" s="7">
        <v>6</v>
      </c>
      <c r="B42" s="15" t="str">
        <f t="shared" si="1"/>
        <v>103</v>
      </c>
      <c r="C42" s="15" t="s">
        <v>42</v>
      </c>
      <c r="D42" s="15" t="str">
        <f>"王婉晨"</f>
        <v>王婉晨</v>
      </c>
      <c r="E42" s="10" t="s">
        <v>48</v>
      </c>
    </row>
    <row r="43" spans="1:5" ht="24.75" customHeight="1">
      <c r="A43" s="7">
        <v>7</v>
      </c>
      <c r="B43" s="15" t="str">
        <f t="shared" si="1"/>
        <v>103</v>
      </c>
      <c r="C43" s="15" t="s">
        <v>42</v>
      </c>
      <c r="D43" s="15" t="str">
        <f>"王华青"</f>
        <v>王华青</v>
      </c>
      <c r="E43" s="10" t="s">
        <v>49</v>
      </c>
    </row>
    <row r="44" spans="1:5" ht="24.75" customHeight="1">
      <c r="A44" s="7">
        <v>8</v>
      </c>
      <c r="B44" s="15" t="str">
        <f t="shared" si="1"/>
        <v>103</v>
      </c>
      <c r="C44" s="15" t="s">
        <v>42</v>
      </c>
      <c r="D44" s="15" t="str">
        <f>"吕素洁"</f>
        <v>吕素洁</v>
      </c>
      <c r="E44" s="10" t="s">
        <v>50</v>
      </c>
    </row>
    <row r="45" spans="1:5" s="2" customFormat="1" ht="24.75" customHeight="1">
      <c r="A45" s="7">
        <v>9</v>
      </c>
      <c r="B45" s="7" t="str">
        <f t="shared" si="1"/>
        <v>103</v>
      </c>
      <c r="C45" s="7" t="s">
        <v>42</v>
      </c>
      <c r="D45" s="7" t="str">
        <f>"王馨翊"</f>
        <v>王馨翊</v>
      </c>
      <c r="E45" s="10" t="s">
        <v>51</v>
      </c>
    </row>
    <row r="46" spans="1:5" s="2" customFormat="1" ht="24.75" customHeight="1">
      <c r="A46" s="7">
        <v>10</v>
      </c>
      <c r="B46" s="7" t="str">
        <f t="shared" si="1"/>
        <v>103</v>
      </c>
      <c r="C46" s="7" t="s">
        <v>42</v>
      </c>
      <c r="D46" s="7" t="str">
        <f>"黄校"</f>
        <v>黄校</v>
      </c>
      <c r="E46" s="10" t="s">
        <v>52</v>
      </c>
    </row>
    <row r="47" spans="1:5" s="2" customFormat="1" ht="24.75" customHeight="1">
      <c r="A47" s="7">
        <v>11</v>
      </c>
      <c r="B47" s="7" t="str">
        <f t="shared" si="1"/>
        <v>103</v>
      </c>
      <c r="C47" s="7" t="s">
        <v>42</v>
      </c>
      <c r="D47" s="7" t="str">
        <f>"吴晓文"</f>
        <v>吴晓文</v>
      </c>
      <c r="E47" s="10" t="s">
        <v>53</v>
      </c>
    </row>
    <row r="48" spans="1:5" s="2" customFormat="1" ht="24.75" customHeight="1">
      <c r="A48" s="7">
        <v>12</v>
      </c>
      <c r="B48" s="7" t="str">
        <f t="shared" si="1"/>
        <v>103</v>
      </c>
      <c r="C48" s="7" t="s">
        <v>42</v>
      </c>
      <c r="D48" s="7" t="str">
        <f>"林金玉"</f>
        <v>林金玉</v>
      </c>
      <c r="E48" s="10" t="s">
        <v>54</v>
      </c>
    </row>
    <row r="49" spans="1:5" ht="24.75" customHeight="1">
      <c r="A49" s="7">
        <v>13</v>
      </c>
      <c r="B49" s="15" t="str">
        <f t="shared" si="1"/>
        <v>103</v>
      </c>
      <c r="C49" s="15" t="s">
        <v>42</v>
      </c>
      <c r="D49" s="15" t="str">
        <f>"肖玉敏"</f>
        <v>肖玉敏</v>
      </c>
      <c r="E49" s="10" t="s">
        <v>55</v>
      </c>
    </row>
    <row r="50" spans="1:5" ht="24.75" customHeight="1">
      <c r="A50" s="7">
        <v>14</v>
      </c>
      <c r="B50" s="15" t="str">
        <f t="shared" si="1"/>
        <v>103</v>
      </c>
      <c r="C50" s="15" t="s">
        <v>42</v>
      </c>
      <c r="D50" s="15" t="str">
        <f>"张宝宝"</f>
        <v>张宝宝</v>
      </c>
      <c r="E50" s="10" t="s">
        <v>56</v>
      </c>
    </row>
    <row r="51" spans="1:5" ht="24.75" customHeight="1">
      <c r="A51" s="7">
        <v>15</v>
      </c>
      <c r="B51" s="15" t="str">
        <f t="shared" si="1"/>
        <v>103</v>
      </c>
      <c r="C51" s="15" t="s">
        <v>42</v>
      </c>
      <c r="D51" s="15" t="str">
        <f>"时广宁"</f>
        <v>时广宁</v>
      </c>
      <c r="E51" s="10" t="s">
        <v>57</v>
      </c>
    </row>
    <row r="52" spans="1:5" ht="24.75" customHeight="1">
      <c r="A52" s="7">
        <v>16</v>
      </c>
      <c r="B52" s="15" t="str">
        <f t="shared" si="1"/>
        <v>103</v>
      </c>
      <c r="C52" s="15" t="s">
        <v>42</v>
      </c>
      <c r="D52" s="15" t="str">
        <f>"王琪"</f>
        <v>王琪</v>
      </c>
      <c r="E52" s="10" t="s">
        <v>58</v>
      </c>
    </row>
    <row r="53" spans="1:5" ht="24.75" customHeight="1">
      <c r="A53" s="7">
        <v>17</v>
      </c>
      <c r="B53" s="15" t="str">
        <f t="shared" si="1"/>
        <v>103</v>
      </c>
      <c r="C53" s="15" t="s">
        <v>42</v>
      </c>
      <c r="D53" s="15" t="str">
        <f>"陈玉娇"</f>
        <v>陈玉娇</v>
      </c>
      <c r="E53" s="10" t="s">
        <v>59</v>
      </c>
    </row>
    <row r="54" spans="1:5" ht="24.75" customHeight="1">
      <c r="A54" s="7">
        <v>18</v>
      </c>
      <c r="B54" s="15" t="str">
        <f t="shared" si="1"/>
        <v>103</v>
      </c>
      <c r="C54" s="15" t="s">
        <v>42</v>
      </c>
      <c r="D54" s="15" t="str">
        <f>"黄琴"</f>
        <v>黄琴</v>
      </c>
      <c r="E54" s="10" t="s">
        <v>60</v>
      </c>
    </row>
    <row r="55" spans="1:5" ht="24.75" customHeight="1">
      <c r="A55" s="7">
        <v>19</v>
      </c>
      <c r="B55" s="15" t="str">
        <f t="shared" si="1"/>
        <v>103</v>
      </c>
      <c r="C55" s="15" t="s">
        <v>42</v>
      </c>
      <c r="D55" s="15" t="str">
        <f>"王林华"</f>
        <v>王林华</v>
      </c>
      <c r="E55" s="10" t="s">
        <v>61</v>
      </c>
    </row>
    <row r="56" spans="1:5" ht="24.75" customHeight="1">
      <c r="A56" s="7">
        <v>20</v>
      </c>
      <c r="B56" s="15" t="str">
        <f t="shared" si="1"/>
        <v>103</v>
      </c>
      <c r="C56" s="15" t="s">
        <v>42</v>
      </c>
      <c r="D56" s="15" t="str">
        <f>"黎培丽"</f>
        <v>黎培丽</v>
      </c>
      <c r="E56" s="10" t="s">
        <v>62</v>
      </c>
    </row>
    <row r="57" spans="1:5" ht="24.75" customHeight="1">
      <c r="A57" s="7">
        <v>21</v>
      </c>
      <c r="B57" s="15" t="str">
        <f t="shared" si="1"/>
        <v>103</v>
      </c>
      <c r="C57" s="15" t="s">
        <v>42</v>
      </c>
      <c r="D57" s="15" t="str">
        <f>"柳艺"</f>
        <v>柳艺</v>
      </c>
      <c r="E57" s="10" t="s">
        <v>63</v>
      </c>
    </row>
    <row r="58" spans="1:5" ht="24.75" customHeight="1">
      <c r="A58" s="7">
        <v>22</v>
      </c>
      <c r="B58" s="15" t="str">
        <f t="shared" si="1"/>
        <v>103</v>
      </c>
      <c r="C58" s="15" t="s">
        <v>42</v>
      </c>
      <c r="D58" s="15" t="str">
        <f>"伍慧"</f>
        <v>伍慧</v>
      </c>
      <c r="E58" s="10" t="s">
        <v>64</v>
      </c>
    </row>
    <row r="59" spans="1:5" ht="24.75" customHeight="1">
      <c r="A59" s="7">
        <v>23</v>
      </c>
      <c r="B59" s="15" t="str">
        <f t="shared" si="1"/>
        <v>103</v>
      </c>
      <c r="C59" s="15" t="s">
        <v>42</v>
      </c>
      <c r="D59" s="15" t="str">
        <f>"潘家达"</f>
        <v>潘家达</v>
      </c>
      <c r="E59" s="10" t="s">
        <v>65</v>
      </c>
    </row>
    <row r="60" spans="1:5" ht="24.75" customHeight="1">
      <c r="A60" s="7">
        <v>24</v>
      </c>
      <c r="B60" s="15" t="str">
        <f t="shared" si="1"/>
        <v>103</v>
      </c>
      <c r="C60" s="15" t="s">
        <v>42</v>
      </c>
      <c r="D60" s="15" t="str">
        <f>"文菲菲"</f>
        <v>文菲菲</v>
      </c>
      <c r="E60" s="10" t="s">
        <v>66</v>
      </c>
    </row>
    <row r="61" spans="1:5" ht="24.75" customHeight="1">
      <c r="A61" s="7">
        <v>25</v>
      </c>
      <c r="B61" s="15" t="str">
        <f t="shared" si="1"/>
        <v>103</v>
      </c>
      <c r="C61" s="15" t="s">
        <v>42</v>
      </c>
      <c r="D61" s="15" t="str">
        <f>"吴愉"</f>
        <v>吴愉</v>
      </c>
      <c r="E61" s="10" t="s">
        <v>67</v>
      </c>
    </row>
    <row r="62" spans="1:5" ht="24.75" customHeight="1">
      <c r="A62" s="7">
        <v>26</v>
      </c>
      <c r="B62" s="15" t="str">
        <f t="shared" si="1"/>
        <v>103</v>
      </c>
      <c r="C62" s="15" t="s">
        <v>42</v>
      </c>
      <c r="D62" s="15" t="str">
        <f>"王爱花"</f>
        <v>王爱花</v>
      </c>
      <c r="E62" s="10" t="s">
        <v>68</v>
      </c>
    </row>
    <row r="63" spans="1:5" ht="24.75" customHeight="1">
      <c r="A63" s="7">
        <v>27</v>
      </c>
      <c r="B63" s="15" t="str">
        <f t="shared" si="1"/>
        <v>103</v>
      </c>
      <c r="C63" s="15" t="s">
        <v>42</v>
      </c>
      <c r="D63" s="15" t="str">
        <f>"江丽倩"</f>
        <v>江丽倩</v>
      </c>
      <c r="E63" s="10" t="s">
        <v>69</v>
      </c>
    </row>
    <row r="64" spans="1:5" ht="24.75" customHeight="1">
      <c r="A64" s="7">
        <v>28</v>
      </c>
      <c r="B64" s="15" t="str">
        <f t="shared" si="1"/>
        <v>103</v>
      </c>
      <c r="C64" s="15" t="s">
        <v>42</v>
      </c>
      <c r="D64" s="15" t="str">
        <f>"周丽萍"</f>
        <v>周丽萍</v>
      </c>
      <c r="E64" s="10" t="s">
        <v>70</v>
      </c>
    </row>
    <row r="65" spans="1:5" ht="24.75" customHeight="1">
      <c r="A65" s="7">
        <v>29</v>
      </c>
      <c r="B65" s="15" t="str">
        <f t="shared" si="1"/>
        <v>103</v>
      </c>
      <c r="C65" s="15" t="s">
        <v>42</v>
      </c>
      <c r="D65" s="15" t="str">
        <f>"羊秋雁"</f>
        <v>羊秋雁</v>
      </c>
      <c r="E65" s="10" t="s">
        <v>71</v>
      </c>
    </row>
    <row r="66" spans="1:5" ht="24.75" customHeight="1">
      <c r="A66" s="7">
        <v>30</v>
      </c>
      <c r="B66" s="15" t="str">
        <f t="shared" si="1"/>
        <v>103</v>
      </c>
      <c r="C66" s="15" t="s">
        <v>42</v>
      </c>
      <c r="D66" s="15" t="str">
        <f>"曾理娟"</f>
        <v>曾理娟</v>
      </c>
      <c r="E66" s="10" t="s">
        <v>72</v>
      </c>
    </row>
    <row r="67" spans="1:5" ht="24.75" customHeight="1">
      <c r="A67" s="7">
        <v>31</v>
      </c>
      <c r="B67" s="15" t="str">
        <f t="shared" si="1"/>
        <v>103</v>
      </c>
      <c r="C67" s="15" t="s">
        <v>42</v>
      </c>
      <c r="D67" s="15" t="str">
        <f>"郭思源"</f>
        <v>郭思源</v>
      </c>
      <c r="E67" s="10" t="s">
        <v>73</v>
      </c>
    </row>
    <row r="68" spans="1:5" ht="24.75" customHeight="1">
      <c r="A68" s="7">
        <v>32</v>
      </c>
      <c r="B68" s="15" t="str">
        <f t="shared" si="1"/>
        <v>103</v>
      </c>
      <c r="C68" s="15" t="s">
        <v>42</v>
      </c>
      <c r="D68" s="15" t="str">
        <f>"王妹如"</f>
        <v>王妹如</v>
      </c>
      <c r="E68" s="10" t="s">
        <v>74</v>
      </c>
    </row>
    <row r="69" spans="1:5" ht="24.75" customHeight="1">
      <c r="A69" s="7">
        <v>33</v>
      </c>
      <c r="B69" s="15" t="str">
        <f t="shared" si="1"/>
        <v>103</v>
      </c>
      <c r="C69" s="15" t="s">
        <v>42</v>
      </c>
      <c r="D69" s="15" t="str">
        <f>"陈子衿"</f>
        <v>陈子衿</v>
      </c>
      <c r="E69" s="10" t="s">
        <v>75</v>
      </c>
    </row>
    <row r="70" spans="1:5" ht="24.75" customHeight="1">
      <c r="A70" s="7">
        <v>34</v>
      </c>
      <c r="B70" s="15" t="str">
        <f t="shared" si="1"/>
        <v>103</v>
      </c>
      <c r="C70" s="15" t="s">
        <v>42</v>
      </c>
      <c r="D70" s="15" t="str">
        <f>"蒋婕"</f>
        <v>蒋婕</v>
      </c>
      <c r="E70" s="10" t="s">
        <v>76</v>
      </c>
    </row>
    <row r="71" spans="1:5" ht="24.75" customHeight="1">
      <c r="A71" s="7">
        <v>35</v>
      </c>
      <c r="B71" s="15" t="str">
        <f t="shared" si="1"/>
        <v>103</v>
      </c>
      <c r="C71" s="15" t="s">
        <v>42</v>
      </c>
      <c r="D71" s="15" t="str">
        <f>"陈柳柳"</f>
        <v>陈柳柳</v>
      </c>
      <c r="E71" s="10" t="s">
        <v>77</v>
      </c>
    </row>
    <row r="72" spans="1:5" ht="24.75" customHeight="1">
      <c r="A72" s="7">
        <v>36</v>
      </c>
      <c r="B72" s="15" t="str">
        <f t="shared" si="1"/>
        <v>103</v>
      </c>
      <c r="C72" s="15" t="s">
        <v>42</v>
      </c>
      <c r="D72" s="15" t="str">
        <f>"韩星河"</f>
        <v>韩星河</v>
      </c>
      <c r="E72" s="10" t="s">
        <v>78</v>
      </c>
    </row>
    <row r="73" spans="1:5" ht="24.75" customHeight="1">
      <c r="A73" s="7">
        <v>37</v>
      </c>
      <c r="B73" s="15" t="str">
        <f t="shared" si="1"/>
        <v>103</v>
      </c>
      <c r="C73" s="15" t="s">
        <v>42</v>
      </c>
      <c r="D73" s="15" t="str">
        <f>"邱丽娟"</f>
        <v>邱丽娟</v>
      </c>
      <c r="E73" s="10" t="s">
        <v>79</v>
      </c>
    </row>
    <row r="74" spans="1:5" ht="24.75" customHeight="1">
      <c r="A74" s="7">
        <v>38</v>
      </c>
      <c r="B74" s="15" t="str">
        <f t="shared" si="1"/>
        <v>103</v>
      </c>
      <c r="C74" s="15" t="s">
        <v>42</v>
      </c>
      <c r="D74" s="15" t="str">
        <f>"梁德华"</f>
        <v>梁德华</v>
      </c>
      <c r="E74" s="10" t="s">
        <v>80</v>
      </c>
    </row>
    <row r="75" spans="1:5" ht="24.75" customHeight="1">
      <c r="A75" s="7">
        <v>39</v>
      </c>
      <c r="B75" s="15" t="str">
        <f t="shared" si="1"/>
        <v>103</v>
      </c>
      <c r="C75" s="15" t="s">
        <v>42</v>
      </c>
      <c r="D75" s="15" t="str">
        <f>"林青叶"</f>
        <v>林青叶</v>
      </c>
      <c r="E75" s="10" t="s">
        <v>81</v>
      </c>
    </row>
    <row r="76" spans="1:5" ht="24.75" customHeight="1">
      <c r="A76" s="7">
        <v>40</v>
      </c>
      <c r="B76" s="15" t="str">
        <f t="shared" si="1"/>
        <v>103</v>
      </c>
      <c r="C76" s="15" t="s">
        <v>42</v>
      </c>
      <c r="D76" s="15" t="str">
        <f>"韦扬南"</f>
        <v>韦扬南</v>
      </c>
      <c r="E76" s="10" t="s">
        <v>82</v>
      </c>
    </row>
    <row r="77" spans="1:5" ht="24.75" customHeight="1">
      <c r="A77" s="7">
        <v>41</v>
      </c>
      <c r="B77" s="15" t="str">
        <f t="shared" si="1"/>
        <v>103</v>
      </c>
      <c r="C77" s="15" t="s">
        <v>42</v>
      </c>
      <c r="D77" s="15" t="str">
        <f>"林婉莉"</f>
        <v>林婉莉</v>
      </c>
      <c r="E77" s="10" t="s">
        <v>83</v>
      </c>
    </row>
    <row r="78" spans="1:5" ht="24.75" customHeight="1">
      <c r="A78" s="7">
        <v>42</v>
      </c>
      <c r="B78" s="15" t="str">
        <f t="shared" si="1"/>
        <v>103</v>
      </c>
      <c r="C78" s="15" t="s">
        <v>42</v>
      </c>
      <c r="D78" s="15" t="str">
        <f>"韦忆琳"</f>
        <v>韦忆琳</v>
      </c>
      <c r="E78" s="10" t="s">
        <v>84</v>
      </c>
    </row>
    <row r="79" spans="1:5" ht="24.75" customHeight="1">
      <c r="A79" s="7">
        <v>43</v>
      </c>
      <c r="B79" s="15" t="str">
        <f t="shared" si="1"/>
        <v>103</v>
      </c>
      <c r="C79" s="15" t="s">
        <v>42</v>
      </c>
      <c r="D79" s="15" t="str">
        <f>"王杰玲"</f>
        <v>王杰玲</v>
      </c>
      <c r="E79" s="10" t="s">
        <v>85</v>
      </c>
    </row>
    <row r="80" spans="1:5" ht="24.75" customHeight="1">
      <c r="A80" s="7">
        <v>44</v>
      </c>
      <c r="B80" s="15" t="str">
        <f t="shared" si="1"/>
        <v>103</v>
      </c>
      <c r="C80" s="15" t="s">
        <v>42</v>
      </c>
      <c r="D80" s="15" t="str">
        <f>"符丹虹"</f>
        <v>符丹虹</v>
      </c>
      <c r="E80" s="10" t="s">
        <v>86</v>
      </c>
    </row>
    <row r="81" spans="1:5" ht="24.75" customHeight="1">
      <c r="A81" s="7">
        <v>45</v>
      </c>
      <c r="B81" s="15" t="str">
        <f t="shared" si="1"/>
        <v>103</v>
      </c>
      <c r="C81" s="15" t="s">
        <v>42</v>
      </c>
      <c r="D81" s="15" t="str">
        <f>"林桦彬"</f>
        <v>林桦彬</v>
      </c>
      <c r="E81" s="10" t="s">
        <v>87</v>
      </c>
    </row>
    <row r="82" spans="1:5" ht="24.75" customHeight="1">
      <c r="A82" s="7">
        <v>46</v>
      </c>
      <c r="B82" s="15" t="str">
        <f t="shared" si="1"/>
        <v>103</v>
      </c>
      <c r="C82" s="15" t="s">
        <v>42</v>
      </c>
      <c r="D82" s="15" t="str">
        <f>"范翼"</f>
        <v>范翼</v>
      </c>
      <c r="E82" s="10" t="s">
        <v>88</v>
      </c>
    </row>
    <row r="83" spans="1:5" ht="24.75" customHeight="1">
      <c r="A83" s="7">
        <v>47</v>
      </c>
      <c r="B83" s="15" t="str">
        <f t="shared" si="1"/>
        <v>103</v>
      </c>
      <c r="C83" s="15" t="s">
        <v>42</v>
      </c>
      <c r="D83" s="15" t="str">
        <f>"徐燕"</f>
        <v>徐燕</v>
      </c>
      <c r="E83" s="10" t="s">
        <v>89</v>
      </c>
    </row>
    <row r="84" spans="1:5" ht="24.75" customHeight="1">
      <c r="A84" s="7">
        <v>48</v>
      </c>
      <c r="B84" s="15" t="str">
        <f t="shared" si="1"/>
        <v>103</v>
      </c>
      <c r="C84" s="15" t="s">
        <v>42</v>
      </c>
      <c r="D84" s="15" t="str">
        <f>"曾文豪"</f>
        <v>曾文豪</v>
      </c>
      <c r="E84" s="10" t="s">
        <v>90</v>
      </c>
    </row>
    <row r="85" spans="1:5" ht="24.75" customHeight="1">
      <c r="A85" s="7">
        <v>49</v>
      </c>
      <c r="B85" s="15" t="str">
        <f t="shared" si="1"/>
        <v>103</v>
      </c>
      <c r="C85" s="15" t="s">
        <v>42</v>
      </c>
      <c r="D85" s="15" t="str">
        <f>"蔡柠羽"</f>
        <v>蔡柠羽</v>
      </c>
      <c r="E85" s="10" t="s">
        <v>91</v>
      </c>
    </row>
    <row r="86" spans="1:5" ht="24.75" customHeight="1">
      <c r="A86" s="7">
        <v>50</v>
      </c>
      <c r="B86" s="15" t="str">
        <f t="shared" si="1"/>
        <v>103</v>
      </c>
      <c r="C86" s="15" t="s">
        <v>42</v>
      </c>
      <c r="D86" s="15" t="str">
        <f>"悦茜茜"</f>
        <v>悦茜茜</v>
      </c>
      <c r="E86" s="10" t="s">
        <v>92</v>
      </c>
    </row>
    <row r="87" spans="1:5" ht="24.75" customHeight="1">
      <c r="A87" s="7">
        <v>51</v>
      </c>
      <c r="B87" s="15" t="str">
        <f t="shared" si="1"/>
        <v>103</v>
      </c>
      <c r="C87" s="15" t="s">
        <v>42</v>
      </c>
      <c r="D87" s="15" t="str">
        <f>"陈杨"</f>
        <v>陈杨</v>
      </c>
      <c r="E87" s="10" t="s">
        <v>93</v>
      </c>
    </row>
    <row r="88" spans="1:5" ht="24.75" customHeight="1">
      <c r="A88" s="7">
        <v>52</v>
      </c>
      <c r="B88" s="15" t="str">
        <f t="shared" si="1"/>
        <v>103</v>
      </c>
      <c r="C88" s="15" t="s">
        <v>42</v>
      </c>
      <c r="D88" s="15" t="str">
        <f>"王江月"</f>
        <v>王江月</v>
      </c>
      <c r="E88" s="10" t="s">
        <v>94</v>
      </c>
    </row>
    <row r="89" spans="1:5" ht="24.75" customHeight="1">
      <c r="A89" s="7">
        <v>53</v>
      </c>
      <c r="B89" s="15" t="str">
        <f t="shared" si="1"/>
        <v>103</v>
      </c>
      <c r="C89" s="15" t="s">
        <v>42</v>
      </c>
      <c r="D89" s="15" t="str">
        <f>"林倩玉"</f>
        <v>林倩玉</v>
      </c>
      <c r="E89" s="10" t="s">
        <v>95</v>
      </c>
    </row>
  </sheetData>
  <sheetProtection/>
  <autoFilter ref="C2:C89"/>
  <mergeCells count="1">
    <mergeCell ref="A1:E1"/>
  </mergeCells>
  <printOptions/>
  <pageMargins left="0.7868055555555555" right="0.19652777777777777" top="0.39305555555555555" bottom="0.393055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2021-11-11T09:32:04Z</dcterms:created>
  <dcterms:modified xsi:type="dcterms:W3CDTF">2021-11-24T07:22:57Z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5DF766B94A5844BA8D820A3C466CC545</vt:lpwstr>
  </property>
  <property fmtid="{D5CDD505-2E9C-101B-9397-08002B2CF9AE}" pid="4" name="KSOProductBuildV">
    <vt:lpwstr>2052-11.1.0.11045</vt:lpwstr>
  </property>
</Properties>
</file>