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3315_6191d2211e43e" sheetId="1" r:id="rId1"/>
  </sheets>
  <definedNames>
    <definedName name="_xlnm._FilterDatabase" localSheetId="0" hidden="1">'3315_6191d2211e43e'!$B$2:$D$283</definedName>
  </definedNames>
  <calcPr fullCalcOnLoad="1"/>
</workbook>
</file>

<file path=xl/sharedStrings.xml><?xml version="1.0" encoding="utf-8"?>
<sst xmlns="http://schemas.openxmlformats.org/spreadsheetml/2006/main" count="567" uniqueCount="286">
  <si>
    <t>海南省文化艺术学校2021年公开招聘资格初审合格人员名单</t>
  </si>
  <si>
    <t>序号</t>
  </si>
  <si>
    <t>招聘单位</t>
  </si>
  <si>
    <t>姓名</t>
  </si>
  <si>
    <t>身份证隐藏</t>
  </si>
  <si>
    <t>海南省文化艺术学校</t>
  </si>
  <si>
    <t>411402********6421</t>
  </si>
  <si>
    <t>622630********0682</t>
  </si>
  <si>
    <t>142623********4942</t>
  </si>
  <si>
    <t>211223********022X</t>
  </si>
  <si>
    <t>130402********1547</t>
  </si>
  <si>
    <t>460005********4841</t>
  </si>
  <si>
    <t>460022********0712</t>
  </si>
  <si>
    <t>422827********1849</t>
  </si>
  <si>
    <t>140430********0021</t>
  </si>
  <si>
    <t>460007********3622</t>
  </si>
  <si>
    <t>130634********2944</t>
  </si>
  <si>
    <t>460004********522X</t>
  </si>
  <si>
    <t>460027********202X</t>
  </si>
  <si>
    <t>460034********3616</t>
  </si>
  <si>
    <t>211202********1301</t>
  </si>
  <si>
    <t>362201********5426</t>
  </si>
  <si>
    <t>469023********0027</t>
  </si>
  <si>
    <t>432322********6626</t>
  </si>
  <si>
    <t>460005********3520</t>
  </si>
  <si>
    <t>220602********0943</t>
  </si>
  <si>
    <t>460200********5726</t>
  </si>
  <si>
    <t>460034********0025</t>
  </si>
  <si>
    <t>460031********009X</t>
  </si>
  <si>
    <t>142325********0013</t>
  </si>
  <si>
    <t>150203********2725</t>
  </si>
  <si>
    <t>142301********0262</t>
  </si>
  <si>
    <t>230302********534X</t>
  </si>
  <si>
    <t>140106********302X</t>
  </si>
  <si>
    <t>220402********082X</t>
  </si>
  <si>
    <t>230104********1421</t>
  </si>
  <si>
    <t>511302********0343</t>
  </si>
  <si>
    <t>220102********5044</t>
  </si>
  <si>
    <t>460022********0756</t>
  </si>
  <si>
    <t>460028********0028</t>
  </si>
  <si>
    <t>460102********2421</t>
  </si>
  <si>
    <t>460004********0041</t>
  </si>
  <si>
    <t>460021********4414</t>
  </si>
  <si>
    <t>460003********0269</t>
  </si>
  <si>
    <t>412801********0625</t>
  </si>
  <si>
    <t>460102********0926</t>
  </si>
  <si>
    <t>469003********7015</t>
  </si>
  <si>
    <t>460003********3019</t>
  </si>
  <si>
    <t>460026********3327</t>
  </si>
  <si>
    <t>140511********6815</t>
  </si>
  <si>
    <t>430981********0325</t>
  </si>
  <si>
    <t>431223********0023</t>
  </si>
  <si>
    <t>412801********0841</t>
  </si>
  <si>
    <t>620102********1847</t>
  </si>
  <si>
    <t>230804********1624</t>
  </si>
  <si>
    <t>412801********0828</t>
  </si>
  <si>
    <t>142733********5726</t>
  </si>
  <si>
    <t>230103********4827</t>
  </si>
  <si>
    <t>430223********3818</t>
  </si>
  <si>
    <t>360423********3227</t>
  </si>
  <si>
    <t>362430********0020</t>
  </si>
  <si>
    <t>232302********0422</t>
  </si>
  <si>
    <t>230103********4623</t>
  </si>
  <si>
    <t>460004********0089</t>
  </si>
  <si>
    <t>230822********6121</t>
  </si>
  <si>
    <t>460004********3227</t>
  </si>
  <si>
    <t>460026********2143</t>
  </si>
  <si>
    <t>460103********0041</t>
  </si>
  <si>
    <t>460004********3612</t>
  </si>
  <si>
    <t>460104********0347</t>
  </si>
  <si>
    <t>460006********2347</t>
  </si>
  <si>
    <t>460003********164X</t>
  </si>
  <si>
    <t>460036********0032</t>
  </si>
  <si>
    <t>460102********0948</t>
  </si>
  <si>
    <t>460004********6422</t>
  </si>
  <si>
    <t>460027********6243</t>
  </si>
  <si>
    <t>460006********0012</t>
  </si>
  <si>
    <t>331081********0011</t>
  </si>
  <si>
    <t>460022********5122</t>
  </si>
  <si>
    <t>460102********1227</t>
  </si>
  <si>
    <t>220702********961X</t>
  </si>
  <si>
    <t>152324********252X</t>
  </si>
  <si>
    <t>230602********2524</t>
  </si>
  <si>
    <t>460002********4629</t>
  </si>
  <si>
    <t>522725********0029</t>
  </si>
  <si>
    <t>460103********0626</t>
  </si>
  <si>
    <t>460003********5224</t>
  </si>
  <si>
    <t>230521********0325</t>
  </si>
  <si>
    <t>460003********3045</t>
  </si>
  <si>
    <t>460003********0216</t>
  </si>
  <si>
    <t>460027********5913</t>
  </si>
  <si>
    <t>460103********184X</t>
  </si>
  <si>
    <t>460006********1620</t>
  </si>
  <si>
    <t>460006********0429</t>
  </si>
  <si>
    <t>620422********3760</t>
  </si>
  <si>
    <t>460026********1514</t>
  </si>
  <si>
    <t>460006********1685</t>
  </si>
  <si>
    <t>460028********4026</t>
  </si>
  <si>
    <t>460004********4023</t>
  </si>
  <si>
    <t>460022********2726</t>
  </si>
  <si>
    <t>460103********0011</t>
  </si>
  <si>
    <t>460003********3446</t>
  </si>
  <si>
    <t>460003********0037</t>
  </si>
  <si>
    <t>460001********0717</t>
  </si>
  <si>
    <t>460021********4427</t>
  </si>
  <si>
    <t>460200********0309</t>
  </si>
  <si>
    <t>460103********1231</t>
  </si>
  <si>
    <t>460300********0021</t>
  </si>
  <si>
    <t>460102********1825</t>
  </si>
  <si>
    <t>460004********3433</t>
  </si>
  <si>
    <t>460026********1521</t>
  </si>
  <si>
    <t>460003********2644</t>
  </si>
  <si>
    <t>460028********7625</t>
  </si>
  <si>
    <t>460031********002X</t>
  </si>
  <si>
    <t>460102********302X</t>
  </si>
  <si>
    <t>460002********002X</t>
  </si>
  <si>
    <t>460033********3880</t>
  </si>
  <si>
    <t>460103********3322</t>
  </si>
  <si>
    <t>460026********3029</t>
  </si>
  <si>
    <t>460102********0329</t>
  </si>
  <si>
    <t>460025********001X</t>
  </si>
  <si>
    <t>460102********0928</t>
  </si>
  <si>
    <t>460200********4443</t>
  </si>
  <si>
    <t>460004********0222</t>
  </si>
  <si>
    <t>460004********0043</t>
  </si>
  <si>
    <t>460103********1221</t>
  </si>
  <si>
    <t>460028********0058</t>
  </si>
  <si>
    <t>460002********4626</t>
  </si>
  <si>
    <t>371102********2926</t>
  </si>
  <si>
    <t>460004********0010</t>
  </si>
  <si>
    <t>460006********0440</t>
  </si>
  <si>
    <t>460004********4028</t>
  </si>
  <si>
    <t>460002********4928</t>
  </si>
  <si>
    <t>460004********0820</t>
  </si>
  <si>
    <t>150222********0022</t>
  </si>
  <si>
    <t>460033********5075</t>
  </si>
  <si>
    <t>460028********6427</t>
  </si>
  <si>
    <t>460027********002X</t>
  </si>
  <si>
    <t>460036********414X</t>
  </si>
  <si>
    <t>460026********0027</t>
  </si>
  <si>
    <t>460022********5141</t>
  </si>
  <si>
    <t>460004********5027</t>
  </si>
  <si>
    <t>460034********5827</t>
  </si>
  <si>
    <t>460025********3311</t>
  </si>
  <si>
    <t>460025********3024</t>
  </si>
  <si>
    <t>460007********0422</t>
  </si>
  <si>
    <t>152722********0624</t>
  </si>
  <si>
    <t>460102********0029</t>
  </si>
  <si>
    <t>460025********2144</t>
  </si>
  <si>
    <t>460026********2119</t>
  </si>
  <si>
    <t>460003********021X</t>
  </si>
  <si>
    <t>460104********0028</t>
  </si>
  <si>
    <t>460025********1224</t>
  </si>
  <si>
    <t>460103********1828</t>
  </si>
  <si>
    <t>460003********6415</t>
  </si>
  <si>
    <t>460003********5228</t>
  </si>
  <si>
    <t>460028********0442</t>
  </si>
  <si>
    <t>460025********0062</t>
  </si>
  <si>
    <t>460007********4126</t>
  </si>
  <si>
    <t>460026********2723</t>
  </si>
  <si>
    <t>460006********441X</t>
  </si>
  <si>
    <t>460004********0027</t>
  </si>
  <si>
    <t>460004********0849</t>
  </si>
  <si>
    <t>460027********0423</t>
  </si>
  <si>
    <t>410802********0027</t>
  </si>
  <si>
    <t>622621********0049</t>
  </si>
  <si>
    <t>152122********6626</t>
  </si>
  <si>
    <t>230302********6825</t>
  </si>
  <si>
    <t>460004********5237</t>
  </si>
  <si>
    <t>460102********1528</t>
  </si>
  <si>
    <t>460032********762X</t>
  </si>
  <si>
    <t>460103********1527</t>
  </si>
  <si>
    <t>431126********0011</t>
  </si>
  <si>
    <t>460028********0419</t>
  </si>
  <si>
    <t>460102********121X</t>
  </si>
  <si>
    <t>460031********5248</t>
  </si>
  <si>
    <t>460103********1865</t>
  </si>
  <si>
    <t>232301********0227</t>
  </si>
  <si>
    <t>460004********2426</t>
  </si>
  <si>
    <t>460006********0048</t>
  </si>
  <si>
    <t>460003********5226</t>
  </si>
  <si>
    <t>460003********024X</t>
  </si>
  <si>
    <t>460001********0767</t>
  </si>
  <si>
    <t>411081********1267</t>
  </si>
  <si>
    <t>410603********1020</t>
  </si>
  <si>
    <t>460035********0026</t>
  </si>
  <si>
    <t>460004********0024</t>
  </si>
  <si>
    <t>230904********0521</t>
  </si>
  <si>
    <t>460006********8125</t>
  </si>
  <si>
    <t>460003********4649</t>
  </si>
  <si>
    <t>420821********3027</t>
  </si>
  <si>
    <t>460102********0322</t>
  </si>
  <si>
    <t>460007********042X</t>
  </si>
  <si>
    <t>460028********646X</t>
  </si>
  <si>
    <t>460021********4422</t>
  </si>
  <si>
    <t>460006********7827</t>
  </si>
  <si>
    <t>230224********0824</t>
  </si>
  <si>
    <t>460027********2049</t>
  </si>
  <si>
    <t>460004********5249</t>
  </si>
  <si>
    <t>460004********2647</t>
  </si>
  <si>
    <t>460022********4528</t>
  </si>
  <si>
    <t>460006********2327</t>
  </si>
  <si>
    <t>460033********3244</t>
  </si>
  <si>
    <t>410927********1022</t>
  </si>
  <si>
    <t>130425********4201</t>
  </si>
  <si>
    <t>460003********7623</t>
  </si>
  <si>
    <t>620422********7727</t>
  </si>
  <si>
    <t>230502********1323</t>
  </si>
  <si>
    <t>460007********2028</t>
  </si>
  <si>
    <t>460035********0027</t>
  </si>
  <si>
    <t>460003********0223</t>
  </si>
  <si>
    <t>460027********5928</t>
  </si>
  <si>
    <t>320303********4324</t>
  </si>
  <si>
    <t>460028********5626</t>
  </si>
  <si>
    <t>460036********0033</t>
  </si>
  <si>
    <t>411381********4540</t>
  </si>
  <si>
    <t>460022********3727</t>
  </si>
  <si>
    <t>460104********1821</t>
  </si>
  <si>
    <t>460103********1822</t>
  </si>
  <si>
    <t>421221********4049</t>
  </si>
  <si>
    <t>445281********2446</t>
  </si>
  <si>
    <t>220581********0806</t>
  </si>
  <si>
    <t>210422********3128</t>
  </si>
  <si>
    <t>460027********1721</t>
  </si>
  <si>
    <t>460102********1547</t>
  </si>
  <si>
    <t>460003********7444</t>
  </si>
  <si>
    <t>411421********2876</t>
  </si>
  <si>
    <t>410185********1065</t>
  </si>
  <si>
    <t>620102********5325</t>
  </si>
  <si>
    <t>460004********0029</t>
  </si>
  <si>
    <t>142733********572X</t>
  </si>
  <si>
    <t>460027********533X</t>
  </si>
  <si>
    <t>460026********2417</t>
  </si>
  <si>
    <t>440783********5138</t>
  </si>
  <si>
    <t>210404********2443</t>
  </si>
  <si>
    <t>232724********0029</t>
  </si>
  <si>
    <t>362227********0022</t>
  </si>
  <si>
    <t>430523********0042</t>
  </si>
  <si>
    <t>210702********0247</t>
  </si>
  <si>
    <t>210702********0040</t>
  </si>
  <si>
    <t>360102********0765</t>
  </si>
  <si>
    <t>230521********0025</t>
  </si>
  <si>
    <t>460004********0447</t>
  </si>
  <si>
    <t>210304********1027</t>
  </si>
  <si>
    <t>654123********5684</t>
  </si>
  <si>
    <t>460033********1180</t>
  </si>
  <si>
    <t>230303********4928</t>
  </si>
  <si>
    <t>420704********1629</t>
  </si>
  <si>
    <t>220104********262X</t>
  </si>
  <si>
    <t>410183********0029</t>
  </si>
  <si>
    <t>230122********4762</t>
  </si>
  <si>
    <t>230604********5423</t>
  </si>
  <si>
    <t>230803********0343</t>
  </si>
  <si>
    <t>220204********602X</t>
  </si>
  <si>
    <t>410724********0087</t>
  </si>
  <si>
    <t>330681********0022</t>
  </si>
  <si>
    <t>340823********3510</t>
  </si>
  <si>
    <t>460102********1829</t>
  </si>
  <si>
    <t>431081********0815</t>
  </si>
  <si>
    <t>410726********7024</t>
  </si>
  <si>
    <t>460103********1824</t>
  </si>
  <si>
    <t>522631********5906</t>
  </si>
  <si>
    <t>320303********0829</t>
  </si>
  <si>
    <t>220503********0520</t>
  </si>
  <si>
    <t>330326********4314</t>
  </si>
  <si>
    <t>152601********4120</t>
  </si>
  <si>
    <t>430681********9317</t>
  </si>
  <si>
    <t>130903********1224</t>
  </si>
  <si>
    <t>211202********0041</t>
  </si>
  <si>
    <t>440823********0017</t>
  </si>
  <si>
    <t>460027********1326</t>
  </si>
  <si>
    <t>460005********5128</t>
  </si>
  <si>
    <t>341282********6027</t>
  </si>
  <si>
    <t>130824********3525</t>
  </si>
  <si>
    <t>430104********562X</t>
  </si>
  <si>
    <t>413023********002X</t>
  </si>
  <si>
    <t>460024********4823</t>
  </si>
  <si>
    <t>411421********7467</t>
  </si>
  <si>
    <t>150103********2128</t>
  </si>
  <si>
    <t>360403********0618</t>
  </si>
  <si>
    <t>420203********2555</t>
  </si>
  <si>
    <t>210105********5216</t>
  </si>
  <si>
    <t>140203********0013</t>
  </si>
  <si>
    <t>411303********0026</t>
  </si>
  <si>
    <t>341623********3058</t>
  </si>
  <si>
    <t>411202********0527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</si>
</sst>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3"/>
  <sheetViews>
    <sheetView tabSelected="1" workbookViewId="0" topLeftCell="A186">
      <selection activeCell="C186" sqref="C1:C65536"/>
    </sheetView>
  </sheetViews>
  <sheetFormatPr defaultColWidth="9.00390625" defaultRowHeight="15"/>
  <cols>
    <col min="2" max="2" width="20.421875" style="0" customWidth="1"/>
    <col min="3" max="3" width="9.421875" style="0" customWidth="1"/>
    <col min="4" max="4" width="20.421875" style="0" customWidth="1"/>
  </cols>
  <sheetData>
    <row r="1" spans="1:4" ht="22.5" customHeight="1">
      <c r="A1" s="1" t="s">
        <v>0</v>
      </c>
      <c r="B1" s="1"/>
      <c r="C1" s="1"/>
      <c r="D1" s="1"/>
    </row>
    <row r="2" spans="1:4" ht="24.75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24.75" customHeight="1">
      <c r="A3" s="2">
        <v>1</v>
      </c>
      <c r="B3" s="2" t="s">
        <v>5</v>
      </c>
      <c r="C3" s="2" t="str">
        <f>"何晶晶"</f>
        <v>何晶晶</v>
      </c>
      <c r="D3" s="2" t="s">
        <v>6</v>
      </c>
    </row>
    <row r="4" spans="1:4" ht="24.75" customHeight="1">
      <c r="A4" s="2">
        <v>2</v>
      </c>
      <c r="B4" s="2" t="s">
        <v>5</v>
      </c>
      <c r="C4" s="2" t="str">
        <f>"李靖雅"</f>
        <v>李靖雅</v>
      </c>
      <c r="D4" s="2" t="s">
        <v>7</v>
      </c>
    </row>
    <row r="5" spans="1:4" ht="24.75" customHeight="1">
      <c r="A5" s="2">
        <v>3</v>
      </c>
      <c r="B5" s="2" t="s">
        <v>5</v>
      </c>
      <c r="C5" s="2" t="str">
        <f>"陈雪盟"</f>
        <v>陈雪盟</v>
      </c>
      <c r="D5" s="2" t="s">
        <v>8</v>
      </c>
    </row>
    <row r="6" spans="1:4" ht="24.75" customHeight="1">
      <c r="A6" s="2">
        <v>4</v>
      </c>
      <c r="B6" s="2" t="s">
        <v>5</v>
      </c>
      <c r="C6" s="2" t="str">
        <f>"张姗姗"</f>
        <v>张姗姗</v>
      </c>
      <c r="D6" s="2" t="s">
        <v>9</v>
      </c>
    </row>
    <row r="7" spans="1:4" ht="24.75" customHeight="1">
      <c r="A7" s="2">
        <v>5</v>
      </c>
      <c r="B7" s="2" t="s">
        <v>5</v>
      </c>
      <c r="C7" s="2" t="str">
        <f>"侯雨佳"</f>
        <v>侯雨佳</v>
      </c>
      <c r="D7" s="2" t="s">
        <v>10</v>
      </c>
    </row>
    <row r="8" spans="1:4" ht="24.75" customHeight="1">
      <c r="A8" s="2">
        <v>6</v>
      </c>
      <c r="B8" s="2" t="s">
        <v>5</v>
      </c>
      <c r="C8" s="2" t="str">
        <f>"王妙仙"</f>
        <v>王妙仙</v>
      </c>
      <c r="D8" s="2" t="s">
        <v>11</v>
      </c>
    </row>
    <row r="9" spans="1:4" ht="24.75" customHeight="1">
      <c r="A9" s="2">
        <v>7</v>
      </c>
      <c r="B9" s="2" t="s">
        <v>5</v>
      </c>
      <c r="C9" s="2" t="str">
        <f>"史全锋"</f>
        <v>史全锋</v>
      </c>
      <c r="D9" s="2" t="s">
        <v>12</v>
      </c>
    </row>
    <row r="10" spans="1:4" ht="24.75" customHeight="1">
      <c r="A10" s="2">
        <v>8</v>
      </c>
      <c r="B10" s="2" t="s">
        <v>5</v>
      </c>
      <c r="C10" s="2" t="str">
        <f>"姚杨"</f>
        <v>姚杨</v>
      </c>
      <c r="D10" s="2" t="s">
        <v>13</v>
      </c>
    </row>
    <row r="11" spans="1:4" ht="24.75" customHeight="1">
      <c r="A11" s="2">
        <v>9</v>
      </c>
      <c r="B11" s="2" t="s">
        <v>5</v>
      </c>
      <c r="C11" s="2" t="str">
        <f>"胡帆"</f>
        <v>胡帆</v>
      </c>
      <c r="D11" s="2" t="s">
        <v>14</v>
      </c>
    </row>
    <row r="12" spans="1:4" ht="24.75" customHeight="1">
      <c r="A12" s="2">
        <v>10</v>
      </c>
      <c r="B12" s="2" t="s">
        <v>5</v>
      </c>
      <c r="C12" s="2" t="str">
        <f>"魏燕鹏"</f>
        <v>魏燕鹏</v>
      </c>
      <c r="D12" s="2" t="s">
        <v>15</v>
      </c>
    </row>
    <row r="13" spans="1:4" ht="24.75" customHeight="1">
      <c r="A13" s="2">
        <v>11</v>
      </c>
      <c r="B13" s="2" t="s">
        <v>5</v>
      </c>
      <c r="C13" s="2" t="str">
        <f>"程飒飒"</f>
        <v>程飒飒</v>
      </c>
      <c r="D13" s="2" t="s">
        <v>16</v>
      </c>
    </row>
    <row r="14" spans="1:4" ht="24.75" customHeight="1">
      <c r="A14" s="2">
        <v>12</v>
      </c>
      <c r="B14" s="2" t="s">
        <v>5</v>
      </c>
      <c r="C14" s="2" t="str">
        <f>"何雅婷"</f>
        <v>何雅婷</v>
      </c>
      <c r="D14" s="2" t="s">
        <v>17</v>
      </c>
    </row>
    <row r="15" spans="1:4" ht="24.75" customHeight="1">
      <c r="A15" s="2">
        <v>13</v>
      </c>
      <c r="B15" s="2" t="s">
        <v>5</v>
      </c>
      <c r="C15" s="2" t="str">
        <f>"王怡"</f>
        <v>王怡</v>
      </c>
      <c r="D15" s="2" t="s">
        <v>18</v>
      </c>
    </row>
    <row r="16" spans="1:4" ht="24.75" customHeight="1">
      <c r="A16" s="2">
        <v>14</v>
      </c>
      <c r="B16" s="2" t="s">
        <v>5</v>
      </c>
      <c r="C16" s="2" t="str">
        <f>"谭和勇"</f>
        <v>谭和勇</v>
      </c>
      <c r="D16" s="2" t="s">
        <v>19</v>
      </c>
    </row>
    <row r="17" spans="1:4" ht="24.75" customHeight="1">
      <c r="A17" s="2">
        <v>15</v>
      </c>
      <c r="B17" s="2" t="s">
        <v>5</v>
      </c>
      <c r="C17" s="2" t="str">
        <f>"刘璐瑶"</f>
        <v>刘璐瑶</v>
      </c>
      <c r="D17" s="2" t="s">
        <v>20</v>
      </c>
    </row>
    <row r="18" spans="1:4" ht="24.75" customHeight="1">
      <c r="A18" s="2">
        <v>16</v>
      </c>
      <c r="B18" s="2" t="s">
        <v>5</v>
      </c>
      <c r="C18" s="2" t="str">
        <f>"唐营"</f>
        <v>唐营</v>
      </c>
      <c r="D18" s="2" t="s">
        <v>21</v>
      </c>
    </row>
    <row r="19" spans="1:4" ht="24.75" customHeight="1">
      <c r="A19" s="2">
        <v>17</v>
      </c>
      <c r="B19" s="2" t="s">
        <v>5</v>
      </c>
      <c r="C19" s="2" t="str">
        <f>"蔡一帆"</f>
        <v>蔡一帆</v>
      </c>
      <c r="D19" s="2" t="s">
        <v>22</v>
      </c>
    </row>
    <row r="20" spans="1:4" ht="24.75" customHeight="1">
      <c r="A20" s="2">
        <v>18</v>
      </c>
      <c r="B20" s="2" t="s">
        <v>5</v>
      </c>
      <c r="C20" s="2" t="str">
        <f>"黄慧玲"</f>
        <v>黄慧玲</v>
      </c>
      <c r="D20" s="2" t="s">
        <v>23</v>
      </c>
    </row>
    <row r="21" spans="1:4" ht="24.75" customHeight="1">
      <c r="A21" s="2">
        <v>19</v>
      </c>
      <c r="B21" s="2" t="s">
        <v>5</v>
      </c>
      <c r="C21" s="2" t="str">
        <f>"王嘉仪"</f>
        <v>王嘉仪</v>
      </c>
      <c r="D21" s="2" t="s">
        <v>24</v>
      </c>
    </row>
    <row r="22" spans="1:4" ht="24.75" customHeight="1">
      <c r="A22" s="2">
        <v>20</v>
      </c>
      <c r="B22" s="2" t="s">
        <v>5</v>
      </c>
      <c r="C22" s="2" t="str">
        <f>"刘子钰"</f>
        <v>刘子钰</v>
      </c>
      <c r="D22" s="2" t="s">
        <v>25</v>
      </c>
    </row>
    <row r="23" spans="1:4" ht="24.75" customHeight="1">
      <c r="A23" s="2">
        <v>21</v>
      </c>
      <c r="B23" s="2" t="s">
        <v>5</v>
      </c>
      <c r="C23" s="2" t="str">
        <f>"谭佳"</f>
        <v>谭佳</v>
      </c>
      <c r="D23" s="2" t="s">
        <v>26</v>
      </c>
    </row>
    <row r="24" spans="1:4" ht="24.75" customHeight="1">
      <c r="A24" s="2">
        <v>22</v>
      </c>
      <c r="B24" s="2" t="s">
        <v>5</v>
      </c>
      <c r="C24" s="2" t="str">
        <f>"李曼茹"</f>
        <v>李曼茹</v>
      </c>
      <c r="D24" s="2" t="s">
        <v>27</v>
      </c>
    </row>
    <row r="25" spans="1:4" ht="24.75" customHeight="1">
      <c r="A25" s="2">
        <v>23</v>
      </c>
      <c r="B25" s="2" t="s">
        <v>5</v>
      </c>
      <c r="C25" s="2" t="str">
        <f>"易年柏"</f>
        <v>易年柏</v>
      </c>
      <c r="D25" s="2" t="s">
        <v>28</v>
      </c>
    </row>
    <row r="26" spans="1:4" ht="24.75" customHeight="1">
      <c r="A26" s="2">
        <v>24</v>
      </c>
      <c r="B26" s="2" t="s">
        <v>5</v>
      </c>
      <c r="C26" s="2" t="str">
        <f>"白杰"</f>
        <v>白杰</v>
      </c>
      <c r="D26" s="2" t="s">
        <v>29</v>
      </c>
    </row>
    <row r="27" spans="1:4" ht="24.75" customHeight="1">
      <c r="A27" s="2">
        <v>25</v>
      </c>
      <c r="B27" s="2" t="s">
        <v>5</v>
      </c>
      <c r="C27" s="2" t="str">
        <f>"康思佳"</f>
        <v>康思佳</v>
      </c>
      <c r="D27" s="2" t="s">
        <v>30</v>
      </c>
    </row>
    <row r="28" spans="1:4" ht="24.75" customHeight="1">
      <c r="A28" s="2">
        <v>26</v>
      </c>
      <c r="B28" s="2" t="s">
        <v>5</v>
      </c>
      <c r="C28" s="2" t="str">
        <f>"谢丽"</f>
        <v>谢丽</v>
      </c>
      <c r="D28" s="2" t="s">
        <v>31</v>
      </c>
    </row>
    <row r="29" spans="1:4" ht="24.75" customHeight="1">
      <c r="A29" s="2">
        <v>27</v>
      </c>
      <c r="B29" s="2" t="s">
        <v>5</v>
      </c>
      <c r="C29" s="2" t="str">
        <f>"都琳"</f>
        <v>都琳</v>
      </c>
      <c r="D29" s="2" t="s">
        <v>32</v>
      </c>
    </row>
    <row r="30" spans="1:4" ht="24.75" customHeight="1">
      <c r="A30" s="2">
        <v>28</v>
      </c>
      <c r="B30" s="2" t="s">
        <v>5</v>
      </c>
      <c r="C30" s="2" t="str">
        <f>"弓晋雯"</f>
        <v>弓晋雯</v>
      </c>
      <c r="D30" s="2" t="s">
        <v>33</v>
      </c>
    </row>
    <row r="31" spans="1:4" ht="24.75" customHeight="1">
      <c r="A31" s="2">
        <v>29</v>
      </c>
      <c r="B31" s="2" t="s">
        <v>5</v>
      </c>
      <c r="C31" s="2" t="str">
        <f>"姜亭会"</f>
        <v>姜亭会</v>
      </c>
      <c r="D31" s="2" t="s">
        <v>34</v>
      </c>
    </row>
    <row r="32" spans="1:4" ht="24.75" customHeight="1">
      <c r="A32" s="2">
        <v>30</v>
      </c>
      <c r="B32" s="2" t="s">
        <v>5</v>
      </c>
      <c r="C32" s="2" t="str">
        <f>"杨璐"</f>
        <v>杨璐</v>
      </c>
      <c r="D32" s="2" t="s">
        <v>35</v>
      </c>
    </row>
    <row r="33" spans="1:4" ht="24.75" customHeight="1">
      <c r="A33" s="2">
        <v>31</v>
      </c>
      <c r="B33" s="2" t="s">
        <v>5</v>
      </c>
      <c r="C33" s="2" t="str">
        <f>"耿渝"</f>
        <v>耿渝</v>
      </c>
      <c r="D33" s="2" t="s">
        <v>36</v>
      </c>
    </row>
    <row r="34" spans="1:4" ht="24.75" customHeight="1">
      <c r="A34" s="2">
        <v>32</v>
      </c>
      <c r="B34" s="2" t="s">
        <v>5</v>
      </c>
      <c r="C34" s="2" t="str">
        <f>"康凯"</f>
        <v>康凯</v>
      </c>
      <c r="D34" s="2" t="s">
        <v>37</v>
      </c>
    </row>
    <row r="35" spans="1:4" ht="24.75" customHeight="1">
      <c r="A35" s="2">
        <v>33</v>
      </c>
      <c r="B35" s="2" t="s">
        <v>5</v>
      </c>
      <c r="C35" s="2" t="str">
        <f>"王延广"</f>
        <v>王延广</v>
      </c>
      <c r="D35" s="2" t="s">
        <v>38</v>
      </c>
    </row>
    <row r="36" spans="1:4" ht="24.75" customHeight="1">
      <c r="A36" s="2">
        <v>34</v>
      </c>
      <c r="B36" s="2" t="s">
        <v>5</v>
      </c>
      <c r="C36" s="2" t="str">
        <f>"徐宜滨"</f>
        <v>徐宜滨</v>
      </c>
      <c r="D36" s="2" t="s">
        <v>39</v>
      </c>
    </row>
    <row r="37" spans="1:4" ht="24.75" customHeight="1">
      <c r="A37" s="2">
        <v>35</v>
      </c>
      <c r="B37" s="2" t="s">
        <v>5</v>
      </c>
      <c r="C37" s="2" t="str">
        <f>"王瀛蕾"</f>
        <v>王瀛蕾</v>
      </c>
      <c r="D37" s="2" t="s">
        <v>40</v>
      </c>
    </row>
    <row r="38" spans="1:4" ht="24.75" customHeight="1">
      <c r="A38" s="2">
        <v>36</v>
      </c>
      <c r="B38" s="2" t="s">
        <v>5</v>
      </c>
      <c r="C38" s="2" t="str">
        <f>"周冬丽"</f>
        <v>周冬丽</v>
      </c>
      <c r="D38" s="2" t="s">
        <v>41</v>
      </c>
    </row>
    <row r="39" spans="1:4" ht="24.75" customHeight="1">
      <c r="A39" s="2">
        <v>37</v>
      </c>
      <c r="B39" s="2" t="s">
        <v>5</v>
      </c>
      <c r="C39" s="2" t="str">
        <f>"王先壮"</f>
        <v>王先壮</v>
      </c>
      <c r="D39" s="2" t="s">
        <v>42</v>
      </c>
    </row>
    <row r="40" spans="1:4" ht="24.75" customHeight="1">
      <c r="A40" s="2">
        <v>38</v>
      </c>
      <c r="B40" s="2" t="s">
        <v>5</v>
      </c>
      <c r="C40" s="2" t="str">
        <f>"覃学新"</f>
        <v>覃学新</v>
      </c>
      <c r="D40" s="2" t="s">
        <v>43</v>
      </c>
    </row>
    <row r="41" spans="1:4" ht="24.75" customHeight="1">
      <c r="A41" s="2">
        <v>39</v>
      </c>
      <c r="B41" s="2" t="s">
        <v>5</v>
      </c>
      <c r="C41" s="2" t="str">
        <f>"陈依"</f>
        <v>陈依</v>
      </c>
      <c r="D41" s="2" t="s">
        <v>44</v>
      </c>
    </row>
    <row r="42" spans="1:4" ht="24.75" customHeight="1">
      <c r="A42" s="2">
        <v>40</v>
      </c>
      <c r="B42" s="2" t="s">
        <v>5</v>
      </c>
      <c r="C42" s="2" t="str">
        <f>"黄佩罗"</f>
        <v>黄佩罗</v>
      </c>
      <c r="D42" s="2" t="s">
        <v>45</v>
      </c>
    </row>
    <row r="43" spans="1:4" ht="24.75" customHeight="1">
      <c r="A43" s="2">
        <v>41</v>
      </c>
      <c r="B43" s="2" t="s">
        <v>5</v>
      </c>
      <c r="C43" s="2" t="str">
        <f>"李乃经"</f>
        <v>李乃经</v>
      </c>
      <c r="D43" s="2" t="s">
        <v>46</v>
      </c>
    </row>
    <row r="44" spans="1:4" ht="24.75" customHeight="1">
      <c r="A44" s="2">
        <v>42</v>
      </c>
      <c r="B44" s="2" t="s">
        <v>5</v>
      </c>
      <c r="C44" s="2" t="str">
        <f>"李汉英"</f>
        <v>李汉英</v>
      </c>
      <c r="D44" s="2" t="s">
        <v>47</v>
      </c>
    </row>
    <row r="45" spans="1:4" ht="24.75" customHeight="1">
      <c r="A45" s="2">
        <v>43</v>
      </c>
      <c r="B45" s="2" t="s">
        <v>5</v>
      </c>
      <c r="C45" s="2" t="str">
        <f>"王怡"</f>
        <v>王怡</v>
      </c>
      <c r="D45" s="2" t="s">
        <v>48</v>
      </c>
    </row>
    <row r="46" spans="1:4" ht="24.75" customHeight="1">
      <c r="A46" s="2">
        <v>44</v>
      </c>
      <c r="B46" s="2" t="s">
        <v>5</v>
      </c>
      <c r="C46" s="2" t="str">
        <f>"王帅"</f>
        <v>王帅</v>
      </c>
      <c r="D46" s="2" t="s">
        <v>49</v>
      </c>
    </row>
    <row r="47" spans="1:4" ht="24.75" customHeight="1">
      <c r="A47" s="2">
        <v>45</v>
      </c>
      <c r="B47" s="2" t="s">
        <v>5</v>
      </c>
      <c r="C47" s="2" t="str">
        <f>"张晗嫣"</f>
        <v>张晗嫣</v>
      </c>
      <c r="D47" s="2" t="s">
        <v>50</v>
      </c>
    </row>
    <row r="48" spans="1:4" ht="24.75" customHeight="1">
      <c r="A48" s="2">
        <v>46</v>
      </c>
      <c r="B48" s="2" t="s">
        <v>5</v>
      </c>
      <c r="C48" s="2" t="str">
        <f>"邹江蔓"</f>
        <v>邹江蔓</v>
      </c>
      <c r="D48" s="2" t="s">
        <v>51</v>
      </c>
    </row>
    <row r="49" spans="1:4" ht="24.75" customHeight="1">
      <c r="A49" s="2">
        <v>47</v>
      </c>
      <c r="B49" s="2" t="s">
        <v>5</v>
      </c>
      <c r="C49" s="2" t="str">
        <f>"张晨宸"</f>
        <v>张晨宸</v>
      </c>
      <c r="D49" s="2" t="s">
        <v>52</v>
      </c>
    </row>
    <row r="50" spans="1:4" ht="24.75" customHeight="1">
      <c r="A50" s="2">
        <v>48</v>
      </c>
      <c r="B50" s="2" t="s">
        <v>5</v>
      </c>
      <c r="C50" s="2" t="str">
        <f>"樊璠"</f>
        <v>樊璠</v>
      </c>
      <c r="D50" s="2" t="s">
        <v>53</v>
      </c>
    </row>
    <row r="51" spans="1:4" ht="24.75" customHeight="1">
      <c r="A51" s="2">
        <v>49</v>
      </c>
      <c r="B51" s="2" t="s">
        <v>5</v>
      </c>
      <c r="C51" s="2" t="str">
        <f>"牛祥惠"</f>
        <v>牛祥惠</v>
      </c>
      <c r="D51" s="2" t="s">
        <v>54</v>
      </c>
    </row>
    <row r="52" spans="1:4" ht="24.75" customHeight="1">
      <c r="A52" s="2">
        <v>50</v>
      </c>
      <c r="B52" s="2" t="s">
        <v>5</v>
      </c>
      <c r="C52" s="2" t="str">
        <f>"张雨霏"</f>
        <v>张雨霏</v>
      </c>
      <c r="D52" s="2" t="s">
        <v>55</v>
      </c>
    </row>
    <row r="53" spans="1:4" ht="24.75" customHeight="1">
      <c r="A53" s="2">
        <v>51</v>
      </c>
      <c r="B53" s="2" t="s">
        <v>5</v>
      </c>
      <c r="C53" s="2" t="str">
        <f>"关丹丹"</f>
        <v>关丹丹</v>
      </c>
      <c r="D53" s="2" t="s">
        <v>56</v>
      </c>
    </row>
    <row r="54" spans="1:4" ht="24.75" customHeight="1">
      <c r="A54" s="2">
        <v>52</v>
      </c>
      <c r="B54" s="2" t="s">
        <v>5</v>
      </c>
      <c r="C54" s="2" t="str">
        <f>"王博雅"</f>
        <v>王博雅</v>
      </c>
      <c r="D54" s="2" t="s">
        <v>57</v>
      </c>
    </row>
    <row r="55" spans="1:4" ht="24.75" customHeight="1">
      <c r="A55" s="2">
        <v>53</v>
      </c>
      <c r="B55" s="2" t="s">
        <v>5</v>
      </c>
      <c r="C55" s="2" t="str">
        <f>"杨之光"</f>
        <v>杨之光</v>
      </c>
      <c r="D55" s="2" t="s">
        <v>58</v>
      </c>
    </row>
    <row r="56" spans="1:4" ht="24.75" customHeight="1">
      <c r="A56" s="2">
        <v>54</v>
      </c>
      <c r="B56" s="2" t="s">
        <v>5</v>
      </c>
      <c r="C56" s="2" t="str">
        <f>"陈洪璧"</f>
        <v>陈洪璧</v>
      </c>
      <c r="D56" s="2" t="s">
        <v>59</v>
      </c>
    </row>
    <row r="57" spans="1:4" ht="24.75" customHeight="1">
      <c r="A57" s="2">
        <v>55</v>
      </c>
      <c r="B57" s="2" t="s">
        <v>5</v>
      </c>
      <c r="C57" s="2" t="str">
        <f>"刘嘉雨"</f>
        <v>刘嘉雨</v>
      </c>
      <c r="D57" s="2" t="s">
        <v>60</v>
      </c>
    </row>
    <row r="58" spans="1:4" ht="24.75" customHeight="1">
      <c r="A58" s="2">
        <v>56</v>
      </c>
      <c r="B58" s="2" t="s">
        <v>5</v>
      </c>
      <c r="C58" s="2" t="str">
        <f>"张雪君"</f>
        <v>张雪君</v>
      </c>
      <c r="D58" s="2" t="s">
        <v>61</v>
      </c>
    </row>
    <row r="59" spans="1:4" ht="24.75" customHeight="1">
      <c r="A59" s="2">
        <v>57</v>
      </c>
      <c r="B59" s="2" t="s">
        <v>5</v>
      </c>
      <c r="C59" s="2" t="str">
        <f>"宋羿卓"</f>
        <v>宋羿卓</v>
      </c>
      <c r="D59" s="2" t="s">
        <v>62</v>
      </c>
    </row>
    <row r="60" spans="1:4" ht="24.75" customHeight="1">
      <c r="A60" s="2">
        <v>58</v>
      </c>
      <c r="B60" s="2" t="s">
        <v>5</v>
      </c>
      <c r="C60" s="2" t="str">
        <f>"陈海娟"</f>
        <v>陈海娟</v>
      </c>
      <c r="D60" s="2" t="s">
        <v>63</v>
      </c>
    </row>
    <row r="61" spans="1:4" ht="24.75" customHeight="1">
      <c r="A61" s="2">
        <v>59</v>
      </c>
      <c r="B61" s="2" t="s">
        <v>5</v>
      </c>
      <c r="C61" s="2" t="str">
        <f>"时广宁"</f>
        <v>时广宁</v>
      </c>
      <c r="D61" s="2" t="s">
        <v>64</v>
      </c>
    </row>
    <row r="62" spans="1:4" ht="24.75" customHeight="1">
      <c r="A62" s="2">
        <v>60</v>
      </c>
      <c r="B62" s="2" t="s">
        <v>5</v>
      </c>
      <c r="C62" s="2" t="str">
        <f>"颜小青"</f>
        <v>颜小青</v>
      </c>
      <c r="D62" s="2" t="s">
        <v>65</v>
      </c>
    </row>
    <row r="63" spans="1:4" ht="24.75" customHeight="1">
      <c r="A63" s="2">
        <v>61</v>
      </c>
      <c r="B63" s="2" t="s">
        <v>5</v>
      </c>
      <c r="C63" s="2" t="str">
        <f>"王春霞"</f>
        <v>王春霞</v>
      </c>
      <c r="D63" s="2" t="s">
        <v>66</v>
      </c>
    </row>
    <row r="64" spans="1:4" ht="24.75" customHeight="1">
      <c r="A64" s="2">
        <v>62</v>
      </c>
      <c r="B64" s="2" t="s">
        <v>5</v>
      </c>
      <c r="C64" s="2" t="str">
        <f>"吴愉"</f>
        <v>吴愉</v>
      </c>
      <c r="D64" s="2" t="s">
        <v>67</v>
      </c>
    </row>
    <row r="65" spans="1:4" ht="24.75" customHeight="1">
      <c r="A65" s="2">
        <v>63</v>
      </c>
      <c r="B65" s="2" t="s">
        <v>5</v>
      </c>
      <c r="C65" s="2" t="str">
        <f>"蔡汝汉"</f>
        <v>蔡汝汉</v>
      </c>
      <c r="D65" s="2" t="s">
        <v>68</v>
      </c>
    </row>
    <row r="66" spans="1:4" ht="24.75" customHeight="1">
      <c r="A66" s="2">
        <v>64</v>
      </c>
      <c r="B66" s="2" t="s">
        <v>5</v>
      </c>
      <c r="C66" s="2" t="str">
        <f>"侯冬婷"</f>
        <v>侯冬婷</v>
      </c>
      <c r="D66" s="2" t="s">
        <v>69</v>
      </c>
    </row>
    <row r="67" spans="1:4" ht="24.75" customHeight="1">
      <c r="A67" s="2">
        <v>65</v>
      </c>
      <c r="B67" s="2" t="s">
        <v>5</v>
      </c>
      <c r="C67" s="2" t="str">
        <f>"林小雅"</f>
        <v>林小雅</v>
      </c>
      <c r="D67" s="2" t="s">
        <v>70</v>
      </c>
    </row>
    <row r="68" spans="1:4" ht="24.75" customHeight="1">
      <c r="A68" s="2">
        <v>66</v>
      </c>
      <c r="B68" s="2" t="s">
        <v>5</v>
      </c>
      <c r="C68" s="2" t="str">
        <f>"曾艺婕"</f>
        <v>曾艺婕</v>
      </c>
      <c r="D68" s="2" t="s">
        <v>71</v>
      </c>
    </row>
    <row r="69" spans="1:4" ht="24.75" customHeight="1">
      <c r="A69" s="2">
        <v>67</v>
      </c>
      <c r="B69" s="2" t="s">
        <v>5</v>
      </c>
      <c r="C69" s="2" t="str">
        <f>"许善匀"</f>
        <v>许善匀</v>
      </c>
      <c r="D69" s="2" t="s">
        <v>72</v>
      </c>
    </row>
    <row r="70" spans="1:4" ht="24.75" customHeight="1">
      <c r="A70" s="2">
        <v>68</v>
      </c>
      <c r="B70" s="2" t="s">
        <v>5</v>
      </c>
      <c r="C70" s="2" t="str">
        <f>"周惠瑶"</f>
        <v>周惠瑶</v>
      </c>
      <c r="D70" s="2" t="s">
        <v>73</v>
      </c>
    </row>
    <row r="71" spans="1:4" ht="24.75" customHeight="1">
      <c r="A71" s="2">
        <v>69</v>
      </c>
      <c r="B71" s="2" t="s">
        <v>5</v>
      </c>
      <c r="C71" s="2" t="str">
        <f>"曾欣欣"</f>
        <v>曾欣欣</v>
      </c>
      <c r="D71" s="2" t="s">
        <v>74</v>
      </c>
    </row>
    <row r="72" spans="1:4" ht="24.75" customHeight="1">
      <c r="A72" s="2">
        <v>70</v>
      </c>
      <c r="B72" s="2" t="s">
        <v>5</v>
      </c>
      <c r="C72" s="2" t="str">
        <f>"邢嘉慧"</f>
        <v>邢嘉慧</v>
      </c>
      <c r="D72" s="2" t="s">
        <v>75</v>
      </c>
    </row>
    <row r="73" spans="1:4" ht="24.75" customHeight="1">
      <c r="A73" s="2">
        <v>71</v>
      </c>
      <c r="B73" s="2" t="s">
        <v>5</v>
      </c>
      <c r="C73" s="2" t="str">
        <f>"叶高斌"</f>
        <v>叶高斌</v>
      </c>
      <c r="D73" s="2" t="s">
        <v>76</v>
      </c>
    </row>
    <row r="74" spans="1:4" ht="24.75" customHeight="1">
      <c r="A74" s="2">
        <v>72</v>
      </c>
      <c r="B74" s="2" t="s">
        <v>5</v>
      </c>
      <c r="C74" s="2" t="str">
        <f>"李应笛"</f>
        <v>李应笛</v>
      </c>
      <c r="D74" s="2" t="s">
        <v>77</v>
      </c>
    </row>
    <row r="75" spans="1:4" ht="24.75" customHeight="1">
      <c r="A75" s="2">
        <v>73</v>
      </c>
      <c r="B75" s="2" t="s">
        <v>5</v>
      </c>
      <c r="C75" s="2" t="str">
        <f>"黄梦"</f>
        <v>黄梦</v>
      </c>
      <c r="D75" s="2" t="s">
        <v>78</v>
      </c>
    </row>
    <row r="76" spans="1:4" ht="24.75" customHeight="1">
      <c r="A76" s="2">
        <v>74</v>
      </c>
      <c r="B76" s="2" t="s">
        <v>5</v>
      </c>
      <c r="C76" s="2" t="str">
        <f>"柳艺"</f>
        <v>柳艺</v>
      </c>
      <c r="D76" s="2" t="s">
        <v>79</v>
      </c>
    </row>
    <row r="77" spans="1:4" ht="24.75" customHeight="1">
      <c r="A77" s="2">
        <v>75</v>
      </c>
      <c r="B77" s="2" t="s">
        <v>5</v>
      </c>
      <c r="C77" s="2" t="str">
        <f>"张晋珲"</f>
        <v>张晋珲</v>
      </c>
      <c r="D77" s="2" t="s">
        <v>80</v>
      </c>
    </row>
    <row r="78" spans="1:4" ht="24.75" customHeight="1">
      <c r="A78" s="2">
        <v>76</v>
      </c>
      <c r="B78" s="2" t="s">
        <v>5</v>
      </c>
      <c r="C78" s="2" t="str">
        <f>"岳佳新"</f>
        <v>岳佳新</v>
      </c>
      <c r="D78" s="2" t="s">
        <v>81</v>
      </c>
    </row>
    <row r="79" spans="1:4" ht="24.75" customHeight="1">
      <c r="A79" s="2">
        <v>77</v>
      </c>
      <c r="B79" s="2" t="s">
        <v>5</v>
      </c>
      <c r="C79" s="2" t="str">
        <f>"罗佳欣"</f>
        <v>罗佳欣</v>
      </c>
      <c r="D79" s="2" t="s">
        <v>82</v>
      </c>
    </row>
    <row r="80" spans="1:4" ht="24.75" customHeight="1">
      <c r="A80" s="2">
        <v>78</v>
      </c>
      <c r="B80" s="2" t="s">
        <v>5</v>
      </c>
      <c r="C80" s="2" t="str">
        <f>"冯小娟"</f>
        <v>冯小娟</v>
      </c>
      <c r="D80" s="2" t="s">
        <v>83</v>
      </c>
    </row>
    <row r="81" spans="1:4" ht="24.75" customHeight="1">
      <c r="A81" s="2">
        <v>79</v>
      </c>
      <c r="B81" s="2" t="s">
        <v>5</v>
      </c>
      <c r="C81" s="2" t="str">
        <f>"伍承杰"</f>
        <v>伍承杰</v>
      </c>
      <c r="D81" s="2" t="s">
        <v>84</v>
      </c>
    </row>
    <row r="82" spans="1:4" ht="24.75" customHeight="1">
      <c r="A82" s="2">
        <v>80</v>
      </c>
      <c r="B82" s="2" t="s">
        <v>5</v>
      </c>
      <c r="C82" s="2" t="str">
        <f>"王珮瑶"</f>
        <v>王珮瑶</v>
      </c>
      <c r="D82" s="2" t="s">
        <v>85</v>
      </c>
    </row>
    <row r="83" spans="1:4" ht="24.75" customHeight="1">
      <c r="A83" s="2">
        <v>81</v>
      </c>
      <c r="B83" s="2" t="s">
        <v>5</v>
      </c>
      <c r="C83" s="2" t="str">
        <f>"李文馨"</f>
        <v>李文馨</v>
      </c>
      <c r="D83" s="2" t="s">
        <v>86</v>
      </c>
    </row>
    <row r="84" spans="1:4" ht="24.75" customHeight="1">
      <c r="A84" s="2">
        <v>82</v>
      </c>
      <c r="B84" s="2" t="s">
        <v>5</v>
      </c>
      <c r="C84" s="2" t="str">
        <f>"王韵涵"</f>
        <v>王韵涵</v>
      </c>
      <c r="D84" s="2" t="s">
        <v>87</v>
      </c>
    </row>
    <row r="85" spans="1:4" ht="24.75" customHeight="1">
      <c r="A85" s="2">
        <v>83</v>
      </c>
      <c r="B85" s="2" t="s">
        <v>5</v>
      </c>
      <c r="C85" s="2" t="str">
        <f>"陈虹"</f>
        <v>陈虹</v>
      </c>
      <c r="D85" s="2" t="s">
        <v>88</v>
      </c>
    </row>
    <row r="86" spans="1:4" ht="24.75" customHeight="1">
      <c r="A86" s="2">
        <v>84</v>
      </c>
      <c r="B86" s="2" t="s">
        <v>5</v>
      </c>
      <c r="C86" s="2" t="str">
        <f>"黎肇前"</f>
        <v>黎肇前</v>
      </c>
      <c r="D86" s="2" t="s">
        <v>89</v>
      </c>
    </row>
    <row r="87" spans="1:4" ht="24.75" customHeight="1">
      <c r="A87" s="2">
        <v>85</v>
      </c>
      <c r="B87" s="2" t="s">
        <v>5</v>
      </c>
      <c r="C87" s="2" t="str">
        <f>"符策鼎"</f>
        <v>符策鼎</v>
      </c>
      <c r="D87" s="2" t="s">
        <v>90</v>
      </c>
    </row>
    <row r="88" spans="1:4" ht="24.75" customHeight="1">
      <c r="A88" s="2">
        <v>86</v>
      </c>
      <c r="B88" s="2" t="s">
        <v>5</v>
      </c>
      <c r="C88" s="2" t="str">
        <f>"陈章雯"</f>
        <v>陈章雯</v>
      </c>
      <c r="D88" s="2" t="s">
        <v>91</v>
      </c>
    </row>
    <row r="89" spans="1:4" ht="24.75" customHeight="1">
      <c r="A89" s="2">
        <v>87</v>
      </c>
      <c r="B89" s="2" t="s">
        <v>5</v>
      </c>
      <c r="C89" s="2" t="str">
        <f>"李玫玲"</f>
        <v>李玫玲</v>
      </c>
      <c r="D89" s="2" t="s">
        <v>92</v>
      </c>
    </row>
    <row r="90" spans="1:4" ht="24.75" customHeight="1">
      <c r="A90" s="2">
        <v>88</v>
      </c>
      <c r="B90" s="2" t="s">
        <v>5</v>
      </c>
      <c r="C90" s="2" t="str">
        <f>"黎明馨"</f>
        <v>黎明馨</v>
      </c>
      <c r="D90" s="2" t="s">
        <v>93</v>
      </c>
    </row>
    <row r="91" spans="1:4" ht="24.75" customHeight="1">
      <c r="A91" s="2">
        <v>89</v>
      </c>
      <c r="B91" s="2" t="s">
        <v>5</v>
      </c>
      <c r="C91" s="2" t="str">
        <f>"雷源"</f>
        <v>雷源</v>
      </c>
      <c r="D91" s="2" t="s">
        <v>94</v>
      </c>
    </row>
    <row r="92" spans="1:4" ht="24.75" customHeight="1">
      <c r="A92" s="2">
        <v>90</v>
      </c>
      <c r="B92" s="2" t="s">
        <v>5</v>
      </c>
      <c r="C92" s="2" t="str">
        <f>"王世闳"</f>
        <v>王世闳</v>
      </c>
      <c r="D92" s="2" t="s">
        <v>95</v>
      </c>
    </row>
    <row r="93" spans="1:4" ht="24.75" customHeight="1">
      <c r="A93" s="2">
        <v>91</v>
      </c>
      <c r="B93" s="2" t="s">
        <v>5</v>
      </c>
      <c r="C93" s="2" t="str">
        <f>"温希月"</f>
        <v>温希月</v>
      </c>
      <c r="D93" s="2" t="s">
        <v>96</v>
      </c>
    </row>
    <row r="94" spans="1:4" ht="24.75" customHeight="1">
      <c r="A94" s="2">
        <v>92</v>
      </c>
      <c r="B94" s="2" t="s">
        <v>5</v>
      </c>
      <c r="C94" s="2" t="str">
        <f>"劳晓杰"</f>
        <v>劳晓杰</v>
      </c>
      <c r="D94" s="2" t="s">
        <v>97</v>
      </c>
    </row>
    <row r="95" spans="1:4" ht="24.75" customHeight="1">
      <c r="A95" s="2">
        <v>93</v>
      </c>
      <c r="B95" s="2" t="s">
        <v>5</v>
      </c>
      <c r="C95" s="2" t="str">
        <f>"陈小妹"</f>
        <v>陈小妹</v>
      </c>
      <c r="D95" s="2" t="s">
        <v>98</v>
      </c>
    </row>
    <row r="96" spans="1:4" ht="24.75" customHeight="1">
      <c r="A96" s="2">
        <v>94</v>
      </c>
      <c r="B96" s="2" t="s">
        <v>5</v>
      </c>
      <c r="C96" s="2" t="str">
        <f>"林青叶"</f>
        <v>林青叶</v>
      </c>
      <c r="D96" s="2" t="s">
        <v>99</v>
      </c>
    </row>
    <row r="97" spans="1:4" ht="24.75" customHeight="1">
      <c r="A97" s="2">
        <v>95</v>
      </c>
      <c r="B97" s="2" t="s">
        <v>5</v>
      </c>
      <c r="C97" s="2" t="str">
        <f>"王品熙"</f>
        <v>王品熙</v>
      </c>
      <c r="D97" s="2" t="s">
        <v>100</v>
      </c>
    </row>
    <row r="98" spans="1:4" ht="24.75" customHeight="1">
      <c r="A98" s="2">
        <v>96</v>
      </c>
      <c r="B98" s="2" t="s">
        <v>5</v>
      </c>
      <c r="C98" s="2" t="str">
        <f>"符玉秋"</f>
        <v>符玉秋</v>
      </c>
      <c r="D98" s="2" t="s">
        <v>101</v>
      </c>
    </row>
    <row r="99" spans="1:4" ht="24.75" customHeight="1">
      <c r="A99" s="2">
        <v>97</v>
      </c>
      <c r="B99" s="2" t="s">
        <v>5</v>
      </c>
      <c r="C99" s="2" t="str">
        <f>"刘庆辉"</f>
        <v>刘庆辉</v>
      </c>
      <c r="D99" s="2" t="s">
        <v>102</v>
      </c>
    </row>
    <row r="100" spans="1:4" ht="24.75" customHeight="1">
      <c r="A100" s="2">
        <v>98</v>
      </c>
      <c r="B100" s="2" t="s">
        <v>5</v>
      </c>
      <c r="C100" s="2" t="str">
        <f>"吴康"</f>
        <v>吴康</v>
      </c>
      <c r="D100" s="2" t="s">
        <v>103</v>
      </c>
    </row>
    <row r="101" spans="1:4" ht="24.75" customHeight="1">
      <c r="A101" s="2">
        <v>99</v>
      </c>
      <c r="B101" s="2" t="s">
        <v>5</v>
      </c>
      <c r="C101" s="2" t="str">
        <f>"陈晓丁"</f>
        <v>陈晓丁</v>
      </c>
      <c r="D101" s="2" t="s">
        <v>104</v>
      </c>
    </row>
    <row r="102" spans="1:4" ht="24.75" customHeight="1">
      <c r="A102" s="2">
        <v>100</v>
      </c>
      <c r="B102" s="2" t="s">
        <v>5</v>
      </c>
      <c r="C102" s="2" t="str">
        <f>"秦人菲"</f>
        <v>秦人菲</v>
      </c>
      <c r="D102" s="2" t="s">
        <v>105</v>
      </c>
    </row>
    <row r="103" spans="1:4" ht="24.75" customHeight="1">
      <c r="A103" s="2">
        <v>101</v>
      </c>
      <c r="B103" s="2" t="s">
        <v>5</v>
      </c>
      <c r="C103" s="2" t="str">
        <f>"赵宸"</f>
        <v>赵宸</v>
      </c>
      <c r="D103" s="2" t="s">
        <v>106</v>
      </c>
    </row>
    <row r="104" spans="1:4" ht="24.75" customHeight="1">
      <c r="A104" s="2">
        <v>102</v>
      </c>
      <c r="B104" s="2" t="s">
        <v>5</v>
      </c>
      <c r="C104" s="2" t="str">
        <f>"韩谢英"</f>
        <v>韩谢英</v>
      </c>
      <c r="D104" s="2" t="s">
        <v>107</v>
      </c>
    </row>
    <row r="105" spans="1:4" ht="24.75" customHeight="1">
      <c r="A105" s="2">
        <v>103</v>
      </c>
      <c r="B105" s="2" t="s">
        <v>5</v>
      </c>
      <c r="C105" s="2" t="str">
        <f>"邢艺"</f>
        <v>邢艺</v>
      </c>
      <c r="D105" s="2" t="s">
        <v>108</v>
      </c>
    </row>
    <row r="106" spans="1:4" ht="24.75" customHeight="1">
      <c r="A106" s="2">
        <v>104</v>
      </c>
      <c r="B106" s="2" t="s">
        <v>5</v>
      </c>
      <c r="C106" s="2" t="str">
        <f>"王善健"</f>
        <v>王善健</v>
      </c>
      <c r="D106" s="2" t="s">
        <v>109</v>
      </c>
    </row>
    <row r="107" spans="1:4" ht="24.75" customHeight="1">
      <c r="A107" s="2">
        <v>105</v>
      </c>
      <c r="B107" s="2" t="s">
        <v>5</v>
      </c>
      <c r="C107" s="2" t="str">
        <f>"林婷"</f>
        <v>林婷</v>
      </c>
      <c r="D107" s="2" t="s">
        <v>110</v>
      </c>
    </row>
    <row r="108" spans="1:4" ht="24.75" customHeight="1">
      <c r="A108" s="2">
        <v>106</v>
      </c>
      <c r="B108" s="2" t="s">
        <v>5</v>
      </c>
      <c r="C108" s="2" t="str">
        <f>"麦琪静"</f>
        <v>麦琪静</v>
      </c>
      <c r="D108" s="2" t="s">
        <v>111</v>
      </c>
    </row>
    <row r="109" spans="1:4" ht="24.75" customHeight="1">
      <c r="A109" s="2">
        <v>107</v>
      </c>
      <c r="B109" s="2" t="s">
        <v>5</v>
      </c>
      <c r="C109" s="2" t="str">
        <f>"王微霞"</f>
        <v>王微霞</v>
      </c>
      <c r="D109" s="2" t="s">
        <v>112</v>
      </c>
    </row>
    <row r="110" spans="1:4" ht="24.75" customHeight="1">
      <c r="A110" s="2">
        <v>108</v>
      </c>
      <c r="B110" s="2" t="s">
        <v>5</v>
      </c>
      <c r="C110" s="2" t="str">
        <f>"林珏"</f>
        <v>林珏</v>
      </c>
      <c r="D110" s="2" t="s">
        <v>113</v>
      </c>
    </row>
    <row r="111" spans="1:4" ht="24.75" customHeight="1">
      <c r="A111" s="2">
        <v>109</v>
      </c>
      <c r="B111" s="2" t="s">
        <v>5</v>
      </c>
      <c r="C111" s="2" t="str">
        <f>"范翼"</f>
        <v>范翼</v>
      </c>
      <c r="D111" s="2" t="s">
        <v>114</v>
      </c>
    </row>
    <row r="112" spans="1:4" ht="24.75" customHeight="1">
      <c r="A112" s="2">
        <v>110</v>
      </c>
      <c r="B112" s="2" t="s">
        <v>5</v>
      </c>
      <c r="C112" s="2" t="str">
        <f>"王妩"</f>
        <v>王妩</v>
      </c>
      <c r="D112" s="2" t="s">
        <v>115</v>
      </c>
    </row>
    <row r="113" spans="1:4" ht="24.75" customHeight="1">
      <c r="A113" s="2">
        <v>111</v>
      </c>
      <c r="B113" s="2" t="s">
        <v>5</v>
      </c>
      <c r="C113" s="2" t="str">
        <f>"林方媚"</f>
        <v>林方媚</v>
      </c>
      <c r="D113" s="2" t="s">
        <v>116</v>
      </c>
    </row>
    <row r="114" spans="1:4" ht="24.75" customHeight="1">
      <c r="A114" s="2">
        <v>112</v>
      </c>
      <c r="B114" s="2" t="s">
        <v>5</v>
      </c>
      <c r="C114" s="2" t="str">
        <f>"周进宝"</f>
        <v>周进宝</v>
      </c>
      <c r="D114" s="2" t="s">
        <v>117</v>
      </c>
    </row>
    <row r="115" spans="1:4" ht="24.75" customHeight="1">
      <c r="A115" s="2">
        <v>113</v>
      </c>
      <c r="B115" s="2" t="s">
        <v>5</v>
      </c>
      <c r="C115" s="2" t="str">
        <f>"邓春花"</f>
        <v>邓春花</v>
      </c>
      <c r="D115" s="2" t="s">
        <v>118</v>
      </c>
    </row>
    <row r="116" spans="1:4" ht="24.75" customHeight="1">
      <c r="A116" s="2">
        <v>114</v>
      </c>
      <c r="B116" s="2" t="s">
        <v>5</v>
      </c>
      <c r="C116" s="2" t="str">
        <f>"张馨文"</f>
        <v>张馨文</v>
      </c>
      <c r="D116" s="2" t="s">
        <v>119</v>
      </c>
    </row>
    <row r="117" spans="1:4" ht="24.75" customHeight="1">
      <c r="A117" s="2">
        <v>115</v>
      </c>
      <c r="B117" s="2" t="s">
        <v>5</v>
      </c>
      <c r="C117" s="2" t="str">
        <f>"岑运伟"</f>
        <v>岑运伟</v>
      </c>
      <c r="D117" s="2" t="s">
        <v>120</v>
      </c>
    </row>
    <row r="118" spans="1:4" ht="24.75" customHeight="1">
      <c r="A118" s="2">
        <v>116</v>
      </c>
      <c r="B118" s="2" t="s">
        <v>5</v>
      </c>
      <c r="C118" s="2" t="str">
        <f>"王晓菲"</f>
        <v>王晓菲</v>
      </c>
      <c r="D118" s="2" t="s">
        <v>121</v>
      </c>
    </row>
    <row r="119" spans="1:4" ht="24.75" customHeight="1">
      <c r="A119" s="2">
        <v>117</v>
      </c>
      <c r="B119" s="2" t="s">
        <v>5</v>
      </c>
      <c r="C119" s="2" t="str">
        <f>"陈永钦"</f>
        <v>陈永钦</v>
      </c>
      <c r="D119" s="2" t="s">
        <v>122</v>
      </c>
    </row>
    <row r="120" spans="1:4" ht="24.75" customHeight="1">
      <c r="A120" s="2">
        <v>118</v>
      </c>
      <c r="B120" s="2" t="s">
        <v>5</v>
      </c>
      <c r="C120" s="2" t="str">
        <f>"陈子衿"</f>
        <v>陈子衿</v>
      </c>
      <c r="D120" s="2" t="s">
        <v>123</v>
      </c>
    </row>
    <row r="121" spans="1:4" ht="24.75" customHeight="1">
      <c r="A121" s="2">
        <v>119</v>
      </c>
      <c r="B121" s="2" t="s">
        <v>5</v>
      </c>
      <c r="C121" s="2" t="str">
        <f>"梁译文"</f>
        <v>梁译文</v>
      </c>
      <c r="D121" s="2" t="s">
        <v>124</v>
      </c>
    </row>
    <row r="122" spans="1:4" ht="24.75" customHeight="1">
      <c r="A122" s="2">
        <v>120</v>
      </c>
      <c r="B122" s="2" t="s">
        <v>5</v>
      </c>
      <c r="C122" s="2" t="str">
        <f>"王婷"</f>
        <v>王婷</v>
      </c>
      <c r="D122" s="2" t="s">
        <v>125</v>
      </c>
    </row>
    <row r="123" spans="1:4" ht="24.75" customHeight="1">
      <c r="A123" s="2">
        <v>121</v>
      </c>
      <c r="B123" s="2" t="s">
        <v>5</v>
      </c>
      <c r="C123" s="2" t="str">
        <f>"王钱友"</f>
        <v>王钱友</v>
      </c>
      <c r="D123" s="2" t="s">
        <v>126</v>
      </c>
    </row>
    <row r="124" spans="1:4" ht="24.75" customHeight="1">
      <c r="A124" s="2">
        <v>122</v>
      </c>
      <c r="B124" s="2" t="s">
        <v>5</v>
      </c>
      <c r="C124" s="2" t="str">
        <f>"林金玉"</f>
        <v>林金玉</v>
      </c>
      <c r="D124" s="2" t="s">
        <v>127</v>
      </c>
    </row>
    <row r="125" spans="1:4" ht="24.75" customHeight="1">
      <c r="A125" s="2">
        <v>123</v>
      </c>
      <c r="B125" s="2" t="s">
        <v>5</v>
      </c>
      <c r="C125" s="2" t="str">
        <f>"周星华"</f>
        <v>周星华</v>
      </c>
      <c r="D125" s="2" t="s">
        <v>128</v>
      </c>
    </row>
    <row r="126" spans="1:4" ht="24.75" customHeight="1">
      <c r="A126" s="2">
        <v>124</v>
      </c>
      <c r="B126" s="2" t="s">
        <v>5</v>
      </c>
      <c r="C126" s="2" t="str">
        <f>"曾维成"</f>
        <v>曾维成</v>
      </c>
      <c r="D126" s="2" t="s">
        <v>129</v>
      </c>
    </row>
    <row r="127" spans="1:4" ht="24.75" customHeight="1">
      <c r="A127" s="2">
        <v>125</v>
      </c>
      <c r="B127" s="2" t="s">
        <v>5</v>
      </c>
      <c r="C127" s="2" t="str">
        <f>"王琪"</f>
        <v>王琪</v>
      </c>
      <c r="D127" s="2" t="s">
        <v>130</v>
      </c>
    </row>
    <row r="128" spans="1:4" ht="24.75" customHeight="1">
      <c r="A128" s="2">
        <v>126</v>
      </c>
      <c r="B128" s="2" t="s">
        <v>5</v>
      </c>
      <c r="C128" s="2" t="str">
        <f>"蔡嵘"</f>
        <v>蔡嵘</v>
      </c>
      <c r="D128" s="2" t="s">
        <v>131</v>
      </c>
    </row>
    <row r="129" spans="1:4" ht="24.75" customHeight="1">
      <c r="A129" s="2">
        <v>127</v>
      </c>
      <c r="B129" s="2" t="s">
        <v>5</v>
      </c>
      <c r="C129" s="2" t="str">
        <f>"伍夏果"</f>
        <v>伍夏果</v>
      </c>
      <c r="D129" s="2" t="s">
        <v>132</v>
      </c>
    </row>
    <row r="130" spans="1:4" ht="24.75" customHeight="1">
      <c r="A130" s="2">
        <v>128</v>
      </c>
      <c r="B130" s="2" t="s">
        <v>5</v>
      </c>
      <c r="C130" s="2" t="str">
        <f>"李姗蔚"</f>
        <v>李姗蔚</v>
      </c>
      <c r="D130" s="2" t="s">
        <v>133</v>
      </c>
    </row>
    <row r="131" spans="1:4" ht="24.75" customHeight="1">
      <c r="A131" s="2">
        <v>129</v>
      </c>
      <c r="B131" s="2" t="s">
        <v>5</v>
      </c>
      <c r="C131" s="2" t="str">
        <f>"陈嘉新"</f>
        <v>陈嘉新</v>
      </c>
      <c r="D131" s="2" t="s">
        <v>134</v>
      </c>
    </row>
    <row r="132" spans="1:4" ht="24.75" customHeight="1">
      <c r="A132" s="2">
        <v>130</v>
      </c>
      <c r="B132" s="2" t="s">
        <v>5</v>
      </c>
      <c r="C132" s="2" t="str">
        <f>"林鸿昌"</f>
        <v>林鸿昌</v>
      </c>
      <c r="D132" s="2" t="s">
        <v>135</v>
      </c>
    </row>
    <row r="133" spans="1:4" ht="24.75" customHeight="1">
      <c r="A133" s="2">
        <v>131</v>
      </c>
      <c r="B133" s="2" t="s">
        <v>5</v>
      </c>
      <c r="C133" s="2" t="str">
        <f>"王妹如"</f>
        <v>王妹如</v>
      </c>
      <c r="D133" s="2" t="s">
        <v>136</v>
      </c>
    </row>
    <row r="134" spans="1:4" ht="24.75" customHeight="1">
      <c r="A134" s="2">
        <v>132</v>
      </c>
      <c r="B134" s="2" t="s">
        <v>5</v>
      </c>
      <c r="C134" s="2" t="str">
        <f>"曾川"</f>
        <v>曾川</v>
      </c>
      <c r="D134" s="2" t="s">
        <v>137</v>
      </c>
    </row>
    <row r="135" spans="1:4" ht="24.75" customHeight="1">
      <c r="A135" s="2">
        <v>133</v>
      </c>
      <c r="B135" s="2" t="s">
        <v>5</v>
      </c>
      <c r="C135" s="2" t="str">
        <f>"蔡玉美"</f>
        <v>蔡玉美</v>
      </c>
      <c r="D135" s="2" t="s">
        <v>138</v>
      </c>
    </row>
    <row r="136" spans="1:4" ht="24.75" customHeight="1">
      <c r="A136" s="2">
        <v>134</v>
      </c>
      <c r="B136" s="2" t="s">
        <v>5</v>
      </c>
      <c r="C136" s="2" t="str">
        <f>"陈婷"</f>
        <v>陈婷</v>
      </c>
      <c r="D136" s="2" t="s">
        <v>139</v>
      </c>
    </row>
    <row r="137" spans="1:4" ht="24.75" customHeight="1">
      <c r="A137" s="2">
        <v>135</v>
      </c>
      <c r="B137" s="2" t="s">
        <v>5</v>
      </c>
      <c r="C137" s="2" t="str">
        <f>"陈玉娇"</f>
        <v>陈玉娇</v>
      </c>
      <c r="D137" s="2" t="s">
        <v>140</v>
      </c>
    </row>
    <row r="138" spans="1:4" ht="24.75" customHeight="1">
      <c r="A138" s="2">
        <v>136</v>
      </c>
      <c r="B138" s="2" t="s">
        <v>5</v>
      </c>
      <c r="C138" s="2" t="str">
        <f>"梁其娇"</f>
        <v>梁其娇</v>
      </c>
      <c r="D138" s="2" t="s">
        <v>141</v>
      </c>
    </row>
    <row r="139" spans="1:4" ht="24.75" customHeight="1">
      <c r="A139" s="2">
        <v>137</v>
      </c>
      <c r="B139" s="2" t="s">
        <v>5</v>
      </c>
      <c r="C139" s="2" t="str">
        <f>"曾祥慧"</f>
        <v>曾祥慧</v>
      </c>
      <c r="D139" s="2" t="s">
        <v>142</v>
      </c>
    </row>
    <row r="140" spans="1:4" ht="24.75" customHeight="1">
      <c r="A140" s="2">
        <v>138</v>
      </c>
      <c r="B140" s="2" t="s">
        <v>5</v>
      </c>
      <c r="C140" s="2" t="str">
        <f>"杨帆"</f>
        <v>杨帆</v>
      </c>
      <c r="D140" s="2" t="s">
        <v>143</v>
      </c>
    </row>
    <row r="141" spans="1:4" ht="24.75" customHeight="1">
      <c r="A141" s="2">
        <v>139</v>
      </c>
      <c r="B141" s="2" t="s">
        <v>5</v>
      </c>
      <c r="C141" s="2" t="str">
        <f>"莫贤娇"</f>
        <v>莫贤娇</v>
      </c>
      <c r="D141" s="2" t="s">
        <v>144</v>
      </c>
    </row>
    <row r="142" spans="1:4" ht="24.75" customHeight="1">
      <c r="A142" s="2">
        <v>140</v>
      </c>
      <c r="B142" s="2" t="s">
        <v>5</v>
      </c>
      <c r="C142" s="2" t="str">
        <f>"符花"</f>
        <v>符花</v>
      </c>
      <c r="D142" s="2" t="s">
        <v>145</v>
      </c>
    </row>
    <row r="143" spans="1:4" ht="24.75" customHeight="1">
      <c r="A143" s="2">
        <v>141</v>
      </c>
      <c r="B143" s="2" t="s">
        <v>5</v>
      </c>
      <c r="C143" s="2" t="str">
        <f>"王雪娇"</f>
        <v>王雪娇</v>
      </c>
      <c r="D143" s="2" t="s">
        <v>146</v>
      </c>
    </row>
    <row r="144" spans="1:4" ht="24.75" customHeight="1">
      <c r="A144" s="2">
        <v>142</v>
      </c>
      <c r="B144" s="2" t="s">
        <v>5</v>
      </c>
      <c r="C144" s="2" t="str">
        <f>"陈丽佳"</f>
        <v>陈丽佳</v>
      </c>
      <c r="D144" s="2" t="s">
        <v>147</v>
      </c>
    </row>
    <row r="145" spans="1:4" ht="24.75" customHeight="1">
      <c r="A145" s="2">
        <v>143</v>
      </c>
      <c r="B145" s="2" t="s">
        <v>5</v>
      </c>
      <c r="C145" s="2" t="str">
        <f>"利雨果"</f>
        <v>利雨果</v>
      </c>
      <c r="D145" s="2" t="s">
        <v>148</v>
      </c>
    </row>
    <row r="146" spans="1:4" ht="24.75" customHeight="1">
      <c r="A146" s="2">
        <v>144</v>
      </c>
      <c r="B146" s="2" t="s">
        <v>5</v>
      </c>
      <c r="C146" s="2" t="str">
        <f>"林贤"</f>
        <v>林贤</v>
      </c>
      <c r="D146" s="2" t="s">
        <v>149</v>
      </c>
    </row>
    <row r="147" spans="1:4" ht="24.75" customHeight="1">
      <c r="A147" s="2">
        <v>145</v>
      </c>
      <c r="B147" s="2" t="s">
        <v>5</v>
      </c>
      <c r="C147" s="2" t="str">
        <f>"吴清仪"</f>
        <v>吴清仪</v>
      </c>
      <c r="D147" s="2" t="s">
        <v>150</v>
      </c>
    </row>
    <row r="148" spans="1:4" ht="24.75" customHeight="1">
      <c r="A148" s="2">
        <v>146</v>
      </c>
      <c r="B148" s="2" t="s">
        <v>5</v>
      </c>
      <c r="C148" s="2" t="str">
        <f>"马雅琪"</f>
        <v>马雅琪</v>
      </c>
      <c r="D148" s="2" t="s">
        <v>151</v>
      </c>
    </row>
    <row r="149" spans="1:4" ht="24.75" customHeight="1">
      <c r="A149" s="2">
        <v>147</v>
      </c>
      <c r="B149" s="2" t="s">
        <v>5</v>
      </c>
      <c r="C149" s="2" t="str">
        <f>"吴彩云"</f>
        <v>吴彩云</v>
      </c>
      <c r="D149" s="2" t="s">
        <v>152</v>
      </c>
    </row>
    <row r="150" spans="1:4" ht="24.75" customHeight="1">
      <c r="A150" s="2">
        <v>148</v>
      </c>
      <c r="B150" s="2" t="s">
        <v>5</v>
      </c>
      <c r="C150" s="2" t="str">
        <f>"詹雅"</f>
        <v>詹雅</v>
      </c>
      <c r="D150" s="2" t="s">
        <v>153</v>
      </c>
    </row>
    <row r="151" spans="1:4" ht="24.75" customHeight="1">
      <c r="A151" s="2">
        <v>149</v>
      </c>
      <c r="B151" s="2" t="s">
        <v>5</v>
      </c>
      <c r="C151" s="2" t="str">
        <f>"周帆斌"</f>
        <v>周帆斌</v>
      </c>
      <c r="D151" s="2" t="s">
        <v>154</v>
      </c>
    </row>
    <row r="152" spans="1:4" ht="24.75" customHeight="1">
      <c r="A152" s="2">
        <v>150</v>
      </c>
      <c r="B152" s="2" t="s">
        <v>5</v>
      </c>
      <c r="C152" s="2" t="str">
        <f>"劳小顺"</f>
        <v>劳小顺</v>
      </c>
      <c r="D152" s="2" t="s">
        <v>155</v>
      </c>
    </row>
    <row r="153" spans="1:4" ht="24.75" customHeight="1">
      <c r="A153" s="2">
        <v>151</v>
      </c>
      <c r="B153" s="2" t="s">
        <v>5</v>
      </c>
      <c r="C153" s="2" t="str">
        <f>"杨小怡"</f>
        <v>杨小怡</v>
      </c>
      <c r="D153" s="2" t="s">
        <v>156</v>
      </c>
    </row>
    <row r="154" spans="1:4" ht="24.75" customHeight="1">
      <c r="A154" s="2">
        <v>152</v>
      </c>
      <c r="B154" s="2" t="s">
        <v>5</v>
      </c>
      <c r="C154" s="2" t="str">
        <f>"冯莹"</f>
        <v>冯莹</v>
      </c>
      <c r="D154" s="2" t="s">
        <v>157</v>
      </c>
    </row>
    <row r="155" spans="1:4" ht="24.75" customHeight="1">
      <c r="A155" s="2">
        <v>153</v>
      </c>
      <c r="B155" s="2" t="s">
        <v>5</v>
      </c>
      <c r="C155" s="2" t="str">
        <f>"许宇珍"</f>
        <v>许宇珍</v>
      </c>
      <c r="D155" s="2" t="s">
        <v>158</v>
      </c>
    </row>
    <row r="156" spans="1:4" ht="24.75" customHeight="1">
      <c r="A156" s="2">
        <v>154</v>
      </c>
      <c r="B156" s="2" t="s">
        <v>5</v>
      </c>
      <c r="C156" s="2" t="str">
        <f>"唐萍"</f>
        <v>唐萍</v>
      </c>
      <c r="D156" s="2" t="s">
        <v>159</v>
      </c>
    </row>
    <row r="157" spans="1:4" ht="24.75" customHeight="1">
      <c r="A157" s="2">
        <v>155</v>
      </c>
      <c r="B157" s="2" t="s">
        <v>5</v>
      </c>
      <c r="C157" s="2" t="str">
        <f>"蔡王维"</f>
        <v>蔡王维</v>
      </c>
      <c r="D157" s="2" t="s">
        <v>160</v>
      </c>
    </row>
    <row r="158" spans="1:4" ht="24.75" customHeight="1">
      <c r="A158" s="2">
        <v>156</v>
      </c>
      <c r="B158" s="2" t="s">
        <v>5</v>
      </c>
      <c r="C158" s="2" t="str">
        <f>"冯敏敏"</f>
        <v>冯敏敏</v>
      </c>
      <c r="D158" s="2" t="s">
        <v>161</v>
      </c>
    </row>
    <row r="159" spans="1:4" ht="24.75" customHeight="1">
      <c r="A159" s="2">
        <v>157</v>
      </c>
      <c r="B159" s="2" t="s">
        <v>5</v>
      </c>
      <c r="C159" s="2" t="str">
        <f>"李姗珊"</f>
        <v>李姗珊</v>
      </c>
      <c r="D159" s="2" t="s">
        <v>162</v>
      </c>
    </row>
    <row r="160" spans="1:4" ht="24.75" customHeight="1">
      <c r="A160" s="2">
        <v>158</v>
      </c>
      <c r="B160" s="2" t="s">
        <v>5</v>
      </c>
      <c r="C160" s="2" t="str">
        <f>"王敏"</f>
        <v>王敏</v>
      </c>
      <c r="D160" s="2" t="s">
        <v>163</v>
      </c>
    </row>
    <row r="161" spans="1:4" ht="24.75" customHeight="1">
      <c r="A161" s="2">
        <v>159</v>
      </c>
      <c r="B161" s="2" t="s">
        <v>5</v>
      </c>
      <c r="C161" s="2" t="str">
        <f>"赵梦迪"</f>
        <v>赵梦迪</v>
      </c>
      <c r="D161" s="2" t="s">
        <v>164</v>
      </c>
    </row>
    <row r="162" spans="1:4" ht="24.75" customHeight="1">
      <c r="A162" s="2">
        <v>160</v>
      </c>
      <c r="B162" s="2" t="s">
        <v>5</v>
      </c>
      <c r="C162" s="2" t="str">
        <f>"李娜"</f>
        <v>李娜</v>
      </c>
      <c r="D162" s="2" t="s">
        <v>165</v>
      </c>
    </row>
    <row r="163" spans="1:4" ht="24.75" customHeight="1">
      <c r="A163" s="2">
        <v>161</v>
      </c>
      <c r="B163" s="2" t="s">
        <v>5</v>
      </c>
      <c r="C163" s="2" t="str">
        <f>"孙佳"</f>
        <v>孙佳</v>
      </c>
      <c r="D163" s="2" t="s">
        <v>166</v>
      </c>
    </row>
    <row r="164" spans="1:4" ht="24.75" customHeight="1">
      <c r="A164" s="2">
        <v>162</v>
      </c>
      <c r="B164" s="2" t="s">
        <v>5</v>
      </c>
      <c r="C164" s="2" t="str">
        <f>"刘彤"</f>
        <v>刘彤</v>
      </c>
      <c r="D164" s="2" t="s">
        <v>167</v>
      </c>
    </row>
    <row r="165" spans="1:4" ht="24.75" customHeight="1">
      <c r="A165" s="2">
        <v>163</v>
      </c>
      <c r="B165" s="2" t="s">
        <v>5</v>
      </c>
      <c r="C165" s="2" t="str">
        <f>"覃鸿"</f>
        <v>覃鸿</v>
      </c>
      <c r="D165" s="2" t="s">
        <v>168</v>
      </c>
    </row>
    <row r="166" spans="1:4" ht="24.75" customHeight="1">
      <c r="A166" s="2">
        <v>164</v>
      </c>
      <c r="B166" s="2" t="s">
        <v>5</v>
      </c>
      <c r="C166" s="2" t="str">
        <f>"杨惠景"</f>
        <v>杨惠景</v>
      </c>
      <c r="D166" s="2" t="s">
        <v>169</v>
      </c>
    </row>
    <row r="167" spans="1:4" ht="24.75" customHeight="1">
      <c r="A167" s="2">
        <v>165</v>
      </c>
      <c r="B167" s="2" t="s">
        <v>5</v>
      </c>
      <c r="C167" s="2" t="str">
        <f>"柳家娜"</f>
        <v>柳家娜</v>
      </c>
      <c r="D167" s="2" t="s">
        <v>170</v>
      </c>
    </row>
    <row r="168" spans="1:4" ht="24.75" customHeight="1">
      <c r="A168" s="2">
        <v>166</v>
      </c>
      <c r="B168" s="2" t="s">
        <v>5</v>
      </c>
      <c r="C168" s="2" t="str">
        <f>"洪梅"</f>
        <v>洪梅</v>
      </c>
      <c r="D168" s="2" t="s">
        <v>171</v>
      </c>
    </row>
    <row r="169" spans="1:4" ht="24.75" customHeight="1">
      <c r="A169" s="2">
        <v>167</v>
      </c>
      <c r="B169" s="2" t="s">
        <v>5</v>
      </c>
      <c r="C169" s="2" t="str">
        <f>"黎晓祯"</f>
        <v>黎晓祯</v>
      </c>
      <c r="D169" s="2" t="s">
        <v>79</v>
      </c>
    </row>
    <row r="170" spans="1:4" ht="24.75" customHeight="1">
      <c r="A170" s="2">
        <v>168</v>
      </c>
      <c r="B170" s="2" t="s">
        <v>5</v>
      </c>
      <c r="C170" s="2" t="str">
        <f>"欧轩"</f>
        <v>欧轩</v>
      </c>
      <c r="D170" s="2" t="s">
        <v>172</v>
      </c>
    </row>
    <row r="171" spans="1:4" ht="24.75" customHeight="1">
      <c r="A171" s="2">
        <v>169</v>
      </c>
      <c r="B171" s="2" t="s">
        <v>5</v>
      </c>
      <c r="C171" s="2" t="str">
        <f>"吴振松"</f>
        <v>吴振松</v>
      </c>
      <c r="D171" s="2" t="s">
        <v>173</v>
      </c>
    </row>
    <row r="172" spans="1:4" ht="24.75" customHeight="1">
      <c r="A172" s="2">
        <v>170</v>
      </c>
      <c r="B172" s="2" t="s">
        <v>5</v>
      </c>
      <c r="C172" s="2" t="str">
        <f>"廖帅"</f>
        <v>廖帅</v>
      </c>
      <c r="D172" s="2" t="s">
        <v>174</v>
      </c>
    </row>
    <row r="173" spans="1:4" ht="24.75" customHeight="1">
      <c r="A173" s="2">
        <v>171</v>
      </c>
      <c r="B173" s="2" t="s">
        <v>5</v>
      </c>
      <c r="C173" s="2" t="str">
        <f>"冯良婧"</f>
        <v>冯良婧</v>
      </c>
      <c r="D173" s="2" t="s">
        <v>175</v>
      </c>
    </row>
    <row r="174" spans="1:4" ht="24.75" customHeight="1">
      <c r="A174" s="2">
        <v>172</v>
      </c>
      <c r="B174" s="2" t="s">
        <v>5</v>
      </c>
      <c r="C174" s="2" t="str">
        <f>"蒋婕"</f>
        <v>蒋婕</v>
      </c>
      <c r="D174" s="2" t="s">
        <v>176</v>
      </c>
    </row>
    <row r="175" spans="1:4" ht="24.75" customHeight="1">
      <c r="A175" s="2">
        <v>173</v>
      </c>
      <c r="B175" s="2" t="s">
        <v>5</v>
      </c>
      <c r="C175" s="2" t="str">
        <f>"张贺"</f>
        <v>张贺</v>
      </c>
      <c r="D175" s="2" t="s">
        <v>177</v>
      </c>
    </row>
    <row r="176" spans="1:4" ht="24.75" customHeight="1">
      <c r="A176" s="2">
        <v>174</v>
      </c>
      <c r="B176" s="2" t="s">
        <v>5</v>
      </c>
      <c r="C176" s="2" t="str">
        <f>"吴小娟"</f>
        <v>吴小娟</v>
      </c>
      <c r="D176" s="2" t="s">
        <v>178</v>
      </c>
    </row>
    <row r="177" spans="1:4" ht="24.75" customHeight="1">
      <c r="A177" s="2">
        <v>175</v>
      </c>
      <c r="B177" s="2" t="s">
        <v>5</v>
      </c>
      <c r="C177" s="2" t="str">
        <f>"王杰玲"</f>
        <v>王杰玲</v>
      </c>
      <c r="D177" s="2" t="s">
        <v>179</v>
      </c>
    </row>
    <row r="178" spans="1:4" ht="24.75" customHeight="1">
      <c r="A178" s="2">
        <v>176</v>
      </c>
      <c r="B178" s="2" t="s">
        <v>5</v>
      </c>
      <c r="C178" s="2" t="str">
        <f>"符琦雅"</f>
        <v>符琦雅</v>
      </c>
      <c r="D178" s="2" t="s">
        <v>180</v>
      </c>
    </row>
    <row r="179" spans="1:4" ht="24.75" customHeight="1">
      <c r="A179" s="2">
        <v>177</v>
      </c>
      <c r="B179" s="2" t="s">
        <v>5</v>
      </c>
      <c r="C179" s="2" t="str">
        <f>"潘颖"</f>
        <v>潘颖</v>
      </c>
      <c r="D179" s="2" t="s">
        <v>181</v>
      </c>
    </row>
    <row r="180" spans="1:4" ht="24.75" customHeight="1">
      <c r="A180" s="2">
        <v>178</v>
      </c>
      <c r="B180" s="2" t="s">
        <v>5</v>
      </c>
      <c r="C180" s="2" t="str">
        <f>"符丹虹"</f>
        <v>符丹虹</v>
      </c>
      <c r="D180" s="2" t="s">
        <v>182</v>
      </c>
    </row>
    <row r="181" spans="1:4" ht="24.75" customHeight="1">
      <c r="A181" s="2">
        <v>179</v>
      </c>
      <c r="B181" s="2" t="s">
        <v>5</v>
      </c>
      <c r="C181" s="2" t="str">
        <f>"李露"</f>
        <v>李露</v>
      </c>
      <c r="D181" s="2" t="s">
        <v>183</v>
      </c>
    </row>
    <row r="182" spans="1:4" ht="24.75" customHeight="1">
      <c r="A182" s="2">
        <v>180</v>
      </c>
      <c r="B182" s="2" t="s">
        <v>5</v>
      </c>
      <c r="C182" s="2" t="str">
        <f>"悦茜茜"</f>
        <v>悦茜茜</v>
      </c>
      <c r="D182" s="2" t="s">
        <v>184</v>
      </c>
    </row>
    <row r="183" spans="1:4" ht="24.75" customHeight="1">
      <c r="A183" s="2">
        <v>181</v>
      </c>
      <c r="B183" s="2" t="s">
        <v>5</v>
      </c>
      <c r="C183" s="2" t="str">
        <f>"李烨"</f>
        <v>李烨</v>
      </c>
      <c r="D183" s="2" t="s">
        <v>185</v>
      </c>
    </row>
    <row r="184" spans="1:4" ht="24.75" customHeight="1">
      <c r="A184" s="2">
        <v>182</v>
      </c>
      <c r="B184" s="2" t="s">
        <v>5</v>
      </c>
      <c r="C184" s="2" t="str">
        <f>"梁颖"</f>
        <v>梁颖</v>
      </c>
      <c r="D184" s="2" t="s">
        <v>186</v>
      </c>
    </row>
    <row r="185" spans="1:4" ht="24.75" customHeight="1">
      <c r="A185" s="2">
        <v>183</v>
      </c>
      <c r="B185" s="2" t="s">
        <v>5</v>
      </c>
      <c r="C185" s="2" t="str">
        <f>"郭思源"</f>
        <v>郭思源</v>
      </c>
      <c r="D185" s="2" t="s">
        <v>187</v>
      </c>
    </row>
    <row r="186" spans="1:4" ht="24.75" customHeight="1">
      <c r="A186" s="2">
        <v>184</v>
      </c>
      <c r="B186" s="2" t="s">
        <v>5</v>
      </c>
      <c r="C186" s="2" t="str">
        <f>"邱小芸"</f>
        <v>邱小芸</v>
      </c>
      <c r="D186" s="2" t="s">
        <v>188</v>
      </c>
    </row>
    <row r="187" spans="1:4" ht="24.75" customHeight="1">
      <c r="A187" s="2">
        <v>185</v>
      </c>
      <c r="B187" s="2" t="s">
        <v>5</v>
      </c>
      <c r="C187" s="2" t="str">
        <f>"李天凤"</f>
        <v>李天凤</v>
      </c>
      <c r="D187" s="2" t="s">
        <v>189</v>
      </c>
    </row>
    <row r="188" spans="1:4" ht="24.75" customHeight="1">
      <c r="A188" s="2">
        <v>186</v>
      </c>
      <c r="B188" s="2" t="s">
        <v>5</v>
      </c>
      <c r="C188" s="2" t="str">
        <f>"童诗洁"</f>
        <v>童诗洁</v>
      </c>
      <c r="D188" s="2" t="s">
        <v>190</v>
      </c>
    </row>
    <row r="189" spans="1:4" ht="24.75" customHeight="1">
      <c r="A189" s="2">
        <v>187</v>
      </c>
      <c r="B189" s="2" t="s">
        <v>5</v>
      </c>
      <c r="C189" s="2" t="str">
        <f>"林婉莉"</f>
        <v>林婉莉</v>
      </c>
      <c r="D189" s="2" t="s">
        <v>191</v>
      </c>
    </row>
    <row r="190" spans="1:4" ht="24.75" customHeight="1">
      <c r="A190" s="2">
        <v>188</v>
      </c>
      <c r="B190" s="2" t="s">
        <v>5</v>
      </c>
      <c r="C190" s="2" t="str">
        <f>"陈章叶"</f>
        <v>陈章叶</v>
      </c>
      <c r="D190" s="2" t="s">
        <v>192</v>
      </c>
    </row>
    <row r="191" spans="1:4" ht="24.75" customHeight="1">
      <c r="A191" s="2">
        <v>189</v>
      </c>
      <c r="B191" s="2" t="s">
        <v>5</v>
      </c>
      <c r="C191" s="2" t="str">
        <f>"刘思"</f>
        <v>刘思</v>
      </c>
      <c r="D191" s="2" t="s">
        <v>193</v>
      </c>
    </row>
    <row r="192" spans="1:4" ht="24.75" customHeight="1">
      <c r="A192" s="2">
        <v>190</v>
      </c>
      <c r="B192" s="2" t="s">
        <v>5</v>
      </c>
      <c r="C192" s="2" t="str">
        <f>"黄琴"</f>
        <v>黄琴</v>
      </c>
      <c r="D192" s="2" t="s">
        <v>194</v>
      </c>
    </row>
    <row r="193" spans="1:4" ht="24.75" customHeight="1">
      <c r="A193" s="2">
        <v>191</v>
      </c>
      <c r="B193" s="2" t="s">
        <v>5</v>
      </c>
      <c r="C193" s="2" t="str">
        <f>"肖文华"</f>
        <v>肖文华</v>
      </c>
      <c r="D193" s="2" t="s">
        <v>195</v>
      </c>
    </row>
    <row r="194" spans="1:4" ht="24.75" customHeight="1">
      <c r="A194" s="2">
        <v>192</v>
      </c>
      <c r="B194" s="2" t="s">
        <v>5</v>
      </c>
      <c r="C194" s="2" t="str">
        <f>"王弟"</f>
        <v>王弟</v>
      </c>
      <c r="D194" s="2" t="s">
        <v>196</v>
      </c>
    </row>
    <row r="195" spans="1:4" ht="24.75" customHeight="1">
      <c r="A195" s="2">
        <v>193</v>
      </c>
      <c r="B195" s="2" t="s">
        <v>5</v>
      </c>
      <c r="C195" s="2" t="str">
        <f>"黄晓颖"</f>
        <v>黄晓颖</v>
      </c>
      <c r="D195" s="2" t="s">
        <v>197</v>
      </c>
    </row>
    <row r="196" spans="1:4" ht="24.75" customHeight="1">
      <c r="A196" s="2">
        <v>194</v>
      </c>
      <c r="B196" s="2" t="s">
        <v>5</v>
      </c>
      <c r="C196" s="2" t="str">
        <f>"王姑"</f>
        <v>王姑</v>
      </c>
      <c r="D196" s="2" t="s">
        <v>198</v>
      </c>
    </row>
    <row r="197" spans="1:4" ht="24.75" customHeight="1">
      <c r="A197" s="2">
        <v>195</v>
      </c>
      <c r="B197" s="2" t="s">
        <v>5</v>
      </c>
      <c r="C197" s="2" t="str">
        <f>"张丽娜"</f>
        <v>张丽娜</v>
      </c>
      <c r="D197" s="2" t="s">
        <v>199</v>
      </c>
    </row>
    <row r="198" spans="1:4" ht="24.75" customHeight="1">
      <c r="A198" s="2">
        <v>196</v>
      </c>
      <c r="B198" s="2" t="s">
        <v>5</v>
      </c>
      <c r="C198" s="2" t="str">
        <f>"梁乙沁"</f>
        <v>梁乙沁</v>
      </c>
      <c r="D198" s="2" t="s">
        <v>200</v>
      </c>
    </row>
    <row r="199" spans="1:4" ht="24.75" customHeight="1">
      <c r="A199" s="2">
        <v>197</v>
      </c>
      <c r="B199" s="2" t="s">
        <v>5</v>
      </c>
      <c r="C199" s="2" t="str">
        <f>"曾玲俐"</f>
        <v>曾玲俐</v>
      </c>
      <c r="D199" s="2" t="s">
        <v>201</v>
      </c>
    </row>
    <row r="200" spans="1:4" ht="24.75" customHeight="1">
      <c r="A200" s="2">
        <v>198</v>
      </c>
      <c r="B200" s="2" t="s">
        <v>5</v>
      </c>
      <c r="C200" s="2" t="str">
        <f>"陈春杏"</f>
        <v>陈春杏</v>
      </c>
      <c r="D200" s="2" t="s">
        <v>202</v>
      </c>
    </row>
    <row r="201" spans="1:4" ht="24.75" customHeight="1">
      <c r="A201" s="2">
        <v>199</v>
      </c>
      <c r="B201" s="2" t="s">
        <v>5</v>
      </c>
      <c r="C201" s="2" t="str">
        <f>"宁兆媛"</f>
        <v>宁兆媛</v>
      </c>
      <c r="D201" s="2" t="s">
        <v>203</v>
      </c>
    </row>
    <row r="202" spans="1:4" ht="24.75" customHeight="1">
      <c r="A202" s="2">
        <v>200</v>
      </c>
      <c r="B202" s="2" t="s">
        <v>5</v>
      </c>
      <c r="C202" s="2" t="str">
        <f>"张春艳"</f>
        <v>张春艳</v>
      </c>
      <c r="D202" s="2" t="s">
        <v>204</v>
      </c>
    </row>
    <row r="203" spans="1:4" ht="24.75" customHeight="1">
      <c r="A203" s="2">
        <v>201</v>
      </c>
      <c r="B203" s="2" t="s">
        <v>5</v>
      </c>
      <c r="C203" s="2" t="str">
        <f>"徐木交"</f>
        <v>徐木交</v>
      </c>
      <c r="D203" s="2" t="s">
        <v>205</v>
      </c>
    </row>
    <row r="204" spans="1:4" ht="24.75" customHeight="1">
      <c r="A204" s="2">
        <v>202</v>
      </c>
      <c r="B204" s="2" t="s">
        <v>5</v>
      </c>
      <c r="C204" s="2" t="str">
        <f>"张春瑞"</f>
        <v>张春瑞</v>
      </c>
      <c r="D204" s="2" t="s">
        <v>206</v>
      </c>
    </row>
    <row r="205" spans="1:4" ht="24.75" customHeight="1">
      <c r="A205" s="2">
        <v>203</v>
      </c>
      <c r="B205" s="2" t="s">
        <v>5</v>
      </c>
      <c r="C205" s="2" t="str">
        <f>"刘雅琪"</f>
        <v>刘雅琪</v>
      </c>
      <c r="D205" s="2" t="s">
        <v>207</v>
      </c>
    </row>
    <row r="206" spans="1:4" ht="24.75" customHeight="1">
      <c r="A206" s="2">
        <v>204</v>
      </c>
      <c r="B206" s="2" t="s">
        <v>5</v>
      </c>
      <c r="C206" s="2" t="str">
        <f>"杨燕槐"</f>
        <v>杨燕槐</v>
      </c>
      <c r="D206" s="2" t="s">
        <v>208</v>
      </c>
    </row>
    <row r="207" spans="1:4" ht="24.75" customHeight="1">
      <c r="A207" s="2">
        <v>205</v>
      </c>
      <c r="B207" s="2" t="s">
        <v>5</v>
      </c>
      <c r="C207" s="2" t="str">
        <f>"陈献帆"</f>
        <v>陈献帆</v>
      </c>
      <c r="D207" s="2" t="s">
        <v>209</v>
      </c>
    </row>
    <row r="208" spans="1:4" ht="24.75" customHeight="1">
      <c r="A208" s="2">
        <v>206</v>
      </c>
      <c r="B208" s="2" t="s">
        <v>5</v>
      </c>
      <c r="C208" s="2" t="str">
        <f>"王安琪"</f>
        <v>王安琪</v>
      </c>
      <c r="D208" s="2" t="s">
        <v>210</v>
      </c>
    </row>
    <row r="209" spans="1:4" ht="24.75" customHeight="1">
      <c r="A209" s="2">
        <v>207</v>
      </c>
      <c r="B209" s="2" t="s">
        <v>5</v>
      </c>
      <c r="C209" s="2" t="str">
        <f>"符丽风"</f>
        <v>符丽风</v>
      </c>
      <c r="D209" s="2" t="s">
        <v>211</v>
      </c>
    </row>
    <row r="210" spans="1:4" ht="24.75" customHeight="1">
      <c r="A210" s="2">
        <v>208</v>
      </c>
      <c r="B210" s="2" t="s">
        <v>5</v>
      </c>
      <c r="C210" s="2" t="str">
        <f>"任爽"</f>
        <v>任爽</v>
      </c>
      <c r="D210" s="2" t="s">
        <v>212</v>
      </c>
    </row>
    <row r="211" spans="1:4" ht="24.75" customHeight="1">
      <c r="A211" s="2">
        <v>209</v>
      </c>
      <c r="B211" s="2" t="s">
        <v>5</v>
      </c>
      <c r="C211" s="2" t="str">
        <f>"王少汝"</f>
        <v>王少汝</v>
      </c>
      <c r="D211" s="2" t="s">
        <v>213</v>
      </c>
    </row>
    <row r="212" spans="1:4" ht="24.75" customHeight="1">
      <c r="A212" s="2">
        <v>210</v>
      </c>
      <c r="B212" s="2" t="s">
        <v>5</v>
      </c>
      <c r="C212" s="2" t="str">
        <f>"陈逸韬"</f>
        <v>陈逸韬</v>
      </c>
      <c r="D212" s="2" t="s">
        <v>214</v>
      </c>
    </row>
    <row r="213" spans="1:4" ht="24.75" customHeight="1">
      <c r="A213" s="2">
        <v>211</v>
      </c>
      <c r="B213" s="2" t="s">
        <v>5</v>
      </c>
      <c r="C213" s="2" t="str">
        <f>"袁萍"</f>
        <v>袁萍</v>
      </c>
      <c r="D213" s="2" t="s">
        <v>215</v>
      </c>
    </row>
    <row r="214" spans="1:4" ht="24.75" customHeight="1">
      <c r="A214" s="2">
        <v>212</v>
      </c>
      <c r="B214" s="2" t="s">
        <v>5</v>
      </c>
      <c r="C214" s="2" t="str">
        <f>"陈杨"</f>
        <v>陈杨</v>
      </c>
      <c r="D214" s="2" t="s">
        <v>216</v>
      </c>
    </row>
    <row r="215" spans="1:4" ht="24.75" customHeight="1">
      <c r="A215" s="2">
        <v>213</v>
      </c>
      <c r="B215" s="2" t="s">
        <v>5</v>
      </c>
      <c r="C215" s="2" t="str">
        <f>"钟凤连"</f>
        <v>钟凤连</v>
      </c>
      <c r="D215" s="2" t="s">
        <v>217</v>
      </c>
    </row>
    <row r="216" spans="1:4" ht="24.75" customHeight="1">
      <c r="A216" s="2">
        <v>214</v>
      </c>
      <c r="B216" s="2" t="s">
        <v>5</v>
      </c>
      <c r="C216" s="2" t="str">
        <f>"吴昃姝"</f>
        <v>吴昃姝</v>
      </c>
      <c r="D216" s="2" t="s">
        <v>218</v>
      </c>
    </row>
    <row r="217" spans="1:4" ht="24.75" customHeight="1">
      <c r="A217" s="2">
        <v>215</v>
      </c>
      <c r="B217" s="2" t="s">
        <v>5</v>
      </c>
      <c r="C217" s="2" t="str">
        <f>"杨艳"</f>
        <v>杨艳</v>
      </c>
      <c r="D217" s="2" t="s">
        <v>219</v>
      </c>
    </row>
    <row r="218" spans="1:4" ht="24.75" customHeight="1">
      <c r="A218" s="2">
        <v>216</v>
      </c>
      <c r="B218" s="2" t="s">
        <v>5</v>
      </c>
      <c r="C218" s="2" t="str">
        <f>"刘丽婷"</f>
        <v>刘丽婷</v>
      </c>
      <c r="D218" s="2" t="s">
        <v>220</v>
      </c>
    </row>
    <row r="219" spans="1:4" ht="24.75" customHeight="1">
      <c r="A219" s="2">
        <v>217</v>
      </c>
      <c r="B219" s="2" t="s">
        <v>5</v>
      </c>
      <c r="C219" s="2" t="str">
        <f>"薛恒"</f>
        <v>薛恒</v>
      </c>
      <c r="D219" s="2" t="s">
        <v>221</v>
      </c>
    </row>
    <row r="220" spans="1:4" ht="24.75" customHeight="1">
      <c r="A220" s="2">
        <v>218</v>
      </c>
      <c r="B220" s="2" t="s">
        <v>5</v>
      </c>
      <c r="C220" s="2" t="str">
        <f>"王琳"</f>
        <v>王琳</v>
      </c>
      <c r="D220" s="2" t="s">
        <v>222</v>
      </c>
    </row>
    <row r="221" spans="1:4" ht="24.75" customHeight="1">
      <c r="A221" s="2">
        <v>219</v>
      </c>
      <c r="B221" s="2" t="s">
        <v>5</v>
      </c>
      <c r="C221" s="2" t="str">
        <f>"蔡芬"</f>
        <v>蔡芬</v>
      </c>
      <c r="D221" s="2" t="s">
        <v>223</v>
      </c>
    </row>
    <row r="222" spans="1:4" ht="24.75" customHeight="1">
      <c r="A222" s="2">
        <v>220</v>
      </c>
      <c r="B222" s="2" t="s">
        <v>5</v>
      </c>
      <c r="C222" s="2" t="str">
        <f>"王琇桦"</f>
        <v>王琇桦</v>
      </c>
      <c r="D222" s="2" t="s">
        <v>224</v>
      </c>
    </row>
    <row r="223" spans="1:4" ht="24.75" customHeight="1">
      <c r="A223" s="2">
        <v>221</v>
      </c>
      <c r="B223" s="2" t="s">
        <v>5</v>
      </c>
      <c r="C223" s="2" t="str">
        <f>"李丽芳"</f>
        <v>李丽芳</v>
      </c>
      <c r="D223" s="2" t="s">
        <v>225</v>
      </c>
    </row>
    <row r="224" spans="1:4" ht="24.75" customHeight="1">
      <c r="A224" s="2">
        <v>222</v>
      </c>
      <c r="B224" s="2" t="s">
        <v>5</v>
      </c>
      <c r="C224" s="2" t="str">
        <f>"赵卫红"</f>
        <v>赵卫红</v>
      </c>
      <c r="D224" s="2" t="s">
        <v>226</v>
      </c>
    </row>
    <row r="225" spans="1:4" ht="24.75" customHeight="1">
      <c r="A225" s="2">
        <v>223</v>
      </c>
      <c r="B225" s="2" t="s">
        <v>5</v>
      </c>
      <c r="C225" s="2" t="str">
        <f>"冯小玉"</f>
        <v>冯小玉</v>
      </c>
      <c r="D225" s="2" t="s">
        <v>227</v>
      </c>
    </row>
    <row r="226" spans="1:4" ht="24.75" customHeight="1">
      <c r="A226" s="2">
        <v>224</v>
      </c>
      <c r="B226" s="2" t="s">
        <v>5</v>
      </c>
      <c r="C226" s="2" t="str">
        <f>"吴佳馨"</f>
        <v>吴佳馨</v>
      </c>
      <c r="D226" s="2" t="s">
        <v>228</v>
      </c>
    </row>
    <row r="227" spans="1:4" ht="24.75" customHeight="1">
      <c r="A227" s="2">
        <v>225</v>
      </c>
      <c r="B227" s="2" t="s">
        <v>5</v>
      </c>
      <c r="C227" s="2" t="str">
        <f>"邢欣"</f>
        <v>邢欣</v>
      </c>
      <c r="D227" s="2" t="s">
        <v>229</v>
      </c>
    </row>
    <row r="228" spans="1:4" ht="24.75" customHeight="1">
      <c r="A228" s="2">
        <v>226</v>
      </c>
      <c r="B228" s="2" t="s">
        <v>5</v>
      </c>
      <c r="C228" s="2" t="str">
        <f>"张志颖"</f>
        <v>张志颖</v>
      </c>
      <c r="D228" s="2" t="s">
        <v>230</v>
      </c>
    </row>
    <row r="229" spans="1:4" ht="24.75" customHeight="1">
      <c r="A229" s="2">
        <v>227</v>
      </c>
      <c r="B229" s="2" t="s">
        <v>5</v>
      </c>
      <c r="C229" s="2" t="str">
        <f>"马英帅"</f>
        <v>马英帅</v>
      </c>
      <c r="D229" s="2" t="s">
        <v>231</v>
      </c>
    </row>
    <row r="230" spans="1:4" ht="24.75" customHeight="1">
      <c r="A230" s="2">
        <v>228</v>
      </c>
      <c r="B230" s="2" t="s">
        <v>5</v>
      </c>
      <c r="C230" s="2" t="str">
        <f>"习茂琦"</f>
        <v>习茂琦</v>
      </c>
      <c r="D230" s="2" t="s">
        <v>232</v>
      </c>
    </row>
    <row r="231" spans="1:4" ht="24.75" customHeight="1">
      <c r="A231" s="2">
        <v>229</v>
      </c>
      <c r="B231" s="2" t="s">
        <v>5</v>
      </c>
      <c r="C231" s="2" t="str">
        <f>"谭富元"</f>
        <v>谭富元</v>
      </c>
      <c r="D231" s="2" t="s">
        <v>233</v>
      </c>
    </row>
    <row r="232" spans="1:4" ht="24.75" customHeight="1">
      <c r="A232" s="2">
        <v>230</v>
      </c>
      <c r="B232" s="2" t="s">
        <v>5</v>
      </c>
      <c r="C232" s="2" t="str">
        <f>"王雪"</f>
        <v>王雪</v>
      </c>
      <c r="D232" s="2" t="s">
        <v>234</v>
      </c>
    </row>
    <row r="233" spans="1:4" ht="24.75" customHeight="1">
      <c r="A233" s="2">
        <v>231</v>
      </c>
      <c r="B233" s="2" t="s">
        <v>5</v>
      </c>
      <c r="C233" s="2" t="str">
        <f>"牛晶宇"</f>
        <v>牛晶宇</v>
      </c>
      <c r="D233" s="2" t="s">
        <v>235</v>
      </c>
    </row>
    <row r="234" spans="1:4" ht="24.75" customHeight="1">
      <c r="A234" s="2">
        <v>232</v>
      </c>
      <c r="B234" s="2" t="s">
        <v>5</v>
      </c>
      <c r="C234" s="2" t="str">
        <f>"卢新宇"</f>
        <v>卢新宇</v>
      </c>
      <c r="D234" s="2" t="s">
        <v>236</v>
      </c>
    </row>
    <row r="235" spans="1:4" ht="24.75" customHeight="1">
      <c r="A235" s="2">
        <v>233</v>
      </c>
      <c r="B235" s="2" t="s">
        <v>5</v>
      </c>
      <c r="C235" s="2" t="str">
        <f>"刘宁"</f>
        <v>刘宁</v>
      </c>
      <c r="D235" s="2" t="s">
        <v>237</v>
      </c>
    </row>
    <row r="236" spans="1:4" ht="24.75" customHeight="1">
      <c r="A236" s="2">
        <v>234</v>
      </c>
      <c r="B236" s="2" t="s">
        <v>5</v>
      </c>
      <c r="C236" s="2" t="str">
        <f>"柳青青"</f>
        <v>柳青青</v>
      </c>
      <c r="D236" s="2" t="s">
        <v>238</v>
      </c>
    </row>
    <row r="237" spans="1:4" ht="24.75" customHeight="1">
      <c r="A237" s="2">
        <v>235</v>
      </c>
      <c r="B237" s="2" t="s">
        <v>5</v>
      </c>
      <c r="C237" s="2" t="str">
        <f>"苑文文"</f>
        <v>苑文文</v>
      </c>
      <c r="D237" s="2" t="s">
        <v>239</v>
      </c>
    </row>
    <row r="238" spans="1:4" ht="24.75" customHeight="1">
      <c r="A238" s="2">
        <v>236</v>
      </c>
      <c r="B238" s="2" t="s">
        <v>5</v>
      </c>
      <c r="C238" s="2" t="str">
        <f>"肖懿轩"</f>
        <v>肖懿轩</v>
      </c>
      <c r="D238" s="2" t="s">
        <v>240</v>
      </c>
    </row>
    <row r="239" spans="1:4" ht="24.75" customHeight="1">
      <c r="A239" s="2">
        <v>237</v>
      </c>
      <c r="B239" s="2" t="s">
        <v>5</v>
      </c>
      <c r="C239" s="2" t="str">
        <f>"宋美慧"</f>
        <v>宋美慧</v>
      </c>
      <c r="D239" s="2" t="s">
        <v>241</v>
      </c>
    </row>
    <row r="240" spans="1:4" ht="24.75" customHeight="1">
      <c r="A240" s="2">
        <v>238</v>
      </c>
      <c r="B240" s="2" t="s">
        <v>5</v>
      </c>
      <c r="C240" s="2" t="str">
        <f>"黄雅琪"</f>
        <v>黄雅琪</v>
      </c>
      <c r="D240" s="2" t="s">
        <v>242</v>
      </c>
    </row>
    <row r="241" spans="1:4" ht="24.75" customHeight="1">
      <c r="A241" s="2">
        <v>239</v>
      </c>
      <c r="B241" s="2" t="s">
        <v>5</v>
      </c>
      <c r="C241" s="2" t="str">
        <f>"王雪姣"</f>
        <v>王雪姣</v>
      </c>
      <c r="D241" s="2" t="s">
        <v>243</v>
      </c>
    </row>
    <row r="242" spans="1:4" ht="24.75" customHeight="1">
      <c r="A242" s="2">
        <v>240</v>
      </c>
      <c r="B242" s="2" t="s">
        <v>5</v>
      </c>
      <c r="C242" s="2" t="str">
        <f>"曹天柔"</f>
        <v>曹天柔</v>
      </c>
      <c r="D242" s="2" t="s">
        <v>244</v>
      </c>
    </row>
    <row r="243" spans="1:4" ht="24.75" customHeight="1">
      <c r="A243" s="2">
        <v>241</v>
      </c>
      <c r="B243" s="2" t="s">
        <v>5</v>
      </c>
      <c r="C243" s="2" t="str">
        <f>"林育遥"</f>
        <v>林育遥</v>
      </c>
      <c r="D243" s="2" t="s">
        <v>245</v>
      </c>
    </row>
    <row r="244" spans="1:4" ht="24.75" customHeight="1">
      <c r="A244" s="2">
        <v>242</v>
      </c>
      <c r="B244" s="2" t="s">
        <v>5</v>
      </c>
      <c r="C244" s="2" t="str">
        <f>"杨真"</f>
        <v>杨真</v>
      </c>
      <c r="D244" s="2" t="s">
        <v>246</v>
      </c>
    </row>
    <row r="245" spans="1:4" ht="24.75" customHeight="1">
      <c r="A245" s="2">
        <v>243</v>
      </c>
      <c r="B245" s="2" t="s">
        <v>5</v>
      </c>
      <c r="C245" s="2" t="str">
        <f>"高颖"</f>
        <v>高颖</v>
      </c>
      <c r="D245" s="2" t="s">
        <v>247</v>
      </c>
    </row>
    <row r="246" spans="1:4" ht="24.75" customHeight="1">
      <c r="A246" s="2">
        <v>244</v>
      </c>
      <c r="B246" s="2" t="s">
        <v>5</v>
      </c>
      <c r="C246" s="2" t="str">
        <f>"刘天娇"</f>
        <v>刘天娇</v>
      </c>
      <c r="D246" s="2" t="s">
        <v>248</v>
      </c>
    </row>
    <row r="247" spans="1:4" ht="24.75" customHeight="1">
      <c r="A247" s="2">
        <v>245</v>
      </c>
      <c r="B247" s="2" t="s">
        <v>5</v>
      </c>
      <c r="C247" s="2" t="str">
        <f>"李頔梦"</f>
        <v>李頔梦</v>
      </c>
      <c r="D247" s="2" t="s">
        <v>249</v>
      </c>
    </row>
    <row r="248" spans="1:4" ht="24.75" customHeight="1">
      <c r="A248" s="2">
        <v>246</v>
      </c>
      <c r="B248" s="2" t="s">
        <v>5</v>
      </c>
      <c r="C248" s="2" t="str">
        <f>"张雨鑫"</f>
        <v>张雨鑫</v>
      </c>
      <c r="D248" s="2" t="s">
        <v>250</v>
      </c>
    </row>
    <row r="249" spans="1:4" ht="24.75" customHeight="1">
      <c r="A249" s="2">
        <v>247</v>
      </c>
      <c r="B249" s="2" t="s">
        <v>5</v>
      </c>
      <c r="C249" s="2" t="str">
        <f>"刘璐"</f>
        <v>刘璐</v>
      </c>
      <c r="D249" s="2" t="s">
        <v>251</v>
      </c>
    </row>
    <row r="250" spans="1:4" ht="24.75" customHeight="1">
      <c r="A250" s="2">
        <v>248</v>
      </c>
      <c r="B250" s="2" t="s">
        <v>5</v>
      </c>
      <c r="C250" s="2" t="str">
        <f>"郭星彤"</f>
        <v>郭星彤</v>
      </c>
      <c r="D250" s="2" t="s">
        <v>252</v>
      </c>
    </row>
    <row r="251" spans="1:4" ht="24.75" customHeight="1">
      <c r="A251" s="2">
        <v>249</v>
      </c>
      <c r="B251" s="2" t="s">
        <v>5</v>
      </c>
      <c r="C251" s="2" t="str">
        <f>"杨晓童"</f>
        <v>杨晓童</v>
      </c>
      <c r="D251" s="2" t="s">
        <v>253</v>
      </c>
    </row>
    <row r="252" spans="1:4" ht="24.75" customHeight="1">
      <c r="A252" s="2">
        <v>250</v>
      </c>
      <c r="B252" s="2" t="s">
        <v>5</v>
      </c>
      <c r="C252" s="2" t="str">
        <f>"聂梦琪"</f>
        <v>聂梦琪</v>
      </c>
      <c r="D252" s="2" t="s">
        <v>254</v>
      </c>
    </row>
    <row r="253" spans="1:4" ht="24.75" customHeight="1">
      <c r="A253" s="2">
        <v>251</v>
      </c>
      <c r="B253" s="2" t="s">
        <v>5</v>
      </c>
      <c r="C253" s="2" t="str">
        <f>"杨毓秀"</f>
        <v>杨毓秀</v>
      </c>
      <c r="D253" s="2" t="s">
        <v>255</v>
      </c>
    </row>
    <row r="254" spans="1:4" ht="24.75" customHeight="1">
      <c r="A254" s="2">
        <v>252</v>
      </c>
      <c r="B254" s="2" t="s">
        <v>5</v>
      </c>
      <c r="C254" s="2" t="str">
        <f>"陶诗虎"</f>
        <v>陶诗虎</v>
      </c>
      <c r="D254" s="2" t="s">
        <v>256</v>
      </c>
    </row>
    <row r="255" spans="1:4" ht="24.75" customHeight="1">
      <c r="A255" s="2">
        <v>253</v>
      </c>
      <c r="B255" s="2" t="s">
        <v>5</v>
      </c>
      <c r="C255" s="2" t="str">
        <f>"陈香羽"</f>
        <v>陈香羽</v>
      </c>
      <c r="D255" s="2" t="s">
        <v>257</v>
      </c>
    </row>
    <row r="256" spans="1:4" ht="24.75" customHeight="1">
      <c r="A256" s="2">
        <v>254</v>
      </c>
      <c r="B256" s="2" t="s">
        <v>5</v>
      </c>
      <c r="C256" s="2" t="str">
        <f>"樊哲希"</f>
        <v>樊哲希</v>
      </c>
      <c r="D256" s="2" t="s">
        <v>258</v>
      </c>
    </row>
    <row r="257" spans="1:4" ht="24.75" customHeight="1">
      <c r="A257" s="2">
        <v>255</v>
      </c>
      <c r="B257" s="2" t="s">
        <v>5</v>
      </c>
      <c r="C257" s="2" t="str">
        <f>"李文娟"</f>
        <v>李文娟</v>
      </c>
      <c r="D257" s="2" t="s">
        <v>259</v>
      </c>
    </row>
    <row r="258" spans="1:4" ht="24.75" customHeight="1">
      <c r="A258" s="2">
        <v>256</v>
      </c>
      <c r="B258" s="2" t="s">
        <v>5</v>
      </c>
      <c r="C258" s="2" t="str">
        <f>"詹漪"</f>
        <v>詹漪</v>
      </c>
      <c r="D258" s="2" t="s">
        <v>260</v>
      </c>
    </row>
    <row r="259" spans="1:4" ht="24.75" customHeight="1">
      <c r="A259" s="2">
        <v>257</v>
      </c>
      <c r="B259" s="2" t="s">
        <v>5</v>
      </c>
      <c r="C259" s="2" t="str">
        <f>"陆媛慧"</f>
        <v>陆媛慧</v>
      </c>
      <c r="D259" s="2" t="s">
        <v>261</v>
      </c>
    </row>
    <row r="260" spans="1:4" ht="24.75" customHeight="1">
      <c r="A260" s="2">
        <v>258</v>
      </c>
      <c r="B260" s="2" t="s">
        <v>5</v>
      </c>
      <c r="C260" s="2" t="str">
        <f>"李梦雅"</f>
        <v>李梦雅</v>
      </c>
      <c r="D260" s="2" t="s">
        <v>262</v>
      </c>
    </row>
    <row r="261" spans="1:4" ht="24.75" customHeight="1">
      <c r="A261" s="2">
        <v>259</v>
      </c>
      <c r="B261" s="2" t="s">
        <v>5</v>
      </c>
      <c r="C261" s="2" t="str">
        <f>"王陌萱"</f>
        <v>王陌萱</v>
      </c>
      <c r="D261" s="2" t="s">
        <v>263</v>
      </c>
    </row>
    <row r="262" spans="1:4" ht="24.75" customHeight="1">
      <c r="A262" s="2">
        <v>260</v>
      </c>
      <c r="B262" s="2" t="s">
        <v>5</v>
      </c>
      <c r="C262" s="2" t="str">
        <f>"陈良"</f>
        <v>陈良</v>
      </c>
      <c r="D262" s="2" t="s">
        <v>264</v>
      </c>
    </row>
    <row r="263" spans="1:4" ht="24.75" customHeight="1">
      <c r="A263" s="2">
        <v>261</v>
      </c>
      <c r="B263" s="2" t="s">
        <v>5</v>
      </c>
      <c r="C263" s="2" t="str">
        <f>"冯昊"</f>
        <v>冯昊</v>
      </c>
      <c r="D263" s="2" t="s">
        <v>265</v>
      </c>
    </row>
    <row r="264" spans="1:4" ht="24.75" customHeight="1">
      <c r="A264" s="2">
        <v>262</v>
      </c>
      <c r="B264" s="2" t="s">
        <v>5</v>
      </c>
      <c r="C264" s="2" t="str">
        <f>"黄港"</f>
        <v>黄港</v>
      </c>
      <c r="D264" s="2" t="s">
        <v>266</v>
      </c>
    </row>
    <row r="265" spans="1:4" ht="24.75" customHeight="1">
      <c r="A265" s="2">
        <v>263</v>
      </c>
      <c r="B265" s="2" t="s">
        <v>5</v>
      </c>
      <c r="C265" s="2" t="str">
        <f>"刘悦"</f>
        <v>刘悦</v>
      </c>
      <c r="D265" s="2" t="s">
        <v>267</v>
      </c>
    </row>
    <row r="266" spans="1:4" ht="24.75" customHeight="1">
      <c r="A266" s="2">
        <v>264</v>
      </c>
      <c r="B266" s="2" t="s">
        <v>5</v>
      </c>
      <c r="C266" s="2" t="str">
        <f>"马硕"</f>
        <v>马硕</v>
      </c>
      <c r="D266" s="2" t="s">
        <v>268</v>
      </c>
    </row>
    <row r="267" spans="1:4" ht="24.75" customHeight="1">
      <c r="A267" s="2">
        <v>265</v>
      </c>
      <c r="B267" s="2" t="s">
        <v>5</v>
      </c>
      <c r="C267" s="2" t="str">
        <f>"张夏旭"</f>
        <v>张夏旭</v>
      </c>
      <c r="D267" s="2" t="s">
        <v>269</v>
      </c>
    </row>
    <row r="268" spans="1:4" ht="24.75" customHeight="1">
      <c r="A268" s="2">
        <v>266</v>
      </c>
      <c r="B268" s="2" t="s">
        <v>5</v>
      </c>
      <c r="C268" s="2" t="str">
        <f>"陈芯莹"</f>
        <v>陈芯莹</v>
      </c>
      <c r="D268" s="2" t="s">
        <v>270</v>
      </c>
    </row>
    <row r="269" spans="1:4" ht="24.75" customHeight="1">
      <c r="A269" s="2">
        <v>267</v>
      </c>
      <c r="B269" s="2" t="s">
        <v>5</v>
      </c>
      <c r="C269" s="2" t="str">
        <f>"潘宁静"</f>
        <v>潘宁静</v>
      </c>
      <c r="D269" s="2" t="s">
        <v>271</v>
      </c>
    </row>
    <row r="270" spans="1:4" ht="24.75" customHeight="1">
      <c r="A270" s="2">
        <v>268</v>
      </c>
      <c r="B270" s="2" t="s">
        <v>5</v>
      </c>
      <c r="C270" s="2" t="str">
        <f>"贾小庆"</f>
        <v>贾小庆</v>
      </c>
      <c r="D270" s="2" t="s">
        <v>272</v>
      </c>
    </row>
    <row r="271" spans="1:4" ht="24.75" customHeight="1">
      <c r="A271" s="2">
        <v>269</v>
      </c>
      <c r="B271" s="2" t="s">
        <v>5</v>
      </c>
      <c r="C271" s="2" t="str">
        <f>"穆宇"</f>
        <v>穆宇</v>
      </c>
      <c r="D271" s="2" t="s">
        <v>273</v>
      </c>
    </row>
    <row r="272" spans="1:4" ht="24.75" customHeight="1">
      <c r="A272" s="2">
        <v>270</v>
      </c>
      <c r="B272" s="2" t="s">
        <v>5</v>
      </c>
      <c r="C272" s="2" t="str">
        <f>"刘佳隽"</f>
        <v>刘佳隽</v>
      </c>
      <c r="D272" s="2" t="s">
        <v>274</v>
      </c>
    </row>
    <row r="273" spans="1:4" ht="24.75" customHeight="1">
      <c r="A273" s="2">
        <v>271</v>
      </c>
      <c r="B273" s="2" t="s">
        <v>5</v>
      </c>
      <c r="C273" s="2" t="str">
        <f>"禹秋阳"</f>
        <v>禹秋阳</v>
      </c>
      <c r="D273" s="2" t="s">
        <v>275</v>
      </c>
    </row>
    <row r="274" spans="1:4" ht="24.75" customHeight="1">
      <c r="A274" s="2">
        <v>272</v>
      </c>
      <c r="B274" s="2" t="s">
        <v>5</v>
      </c>
      <c r="C274" s="2" t="str">
        <f>"郭飞雪"</f>
        <v>郭飞雪</v>
      </c>
      <c r="D274" s="2" t="s">
        <v>276</v>
      </c>
    </row>
    <row r="275" spans="1:4" ht="24.75" customHeight="1">
      <c r="A275" s="2">
        <v>273</v>
      </c>
      <c r="B275" s="2" t="s">
        <v>5</v>
      </c>
      <c r="C275" s="2" t="str">
        <f>"田鑫铭"</f>
        <v>田鑫铭</v>
      </c>
      <c r="D275" s="2" t="s">
        <v>277</v>
      </c>
    </row>
    <row r="276" spans="1:4" ht="24.75" customHeight="1">
      <c r="A276" s="2">
        <v>274</v>
      </c>
      <c r="B276" s="2" t="s">
        <v>5</v>
      </c>
      <c r="C276" s="2" t="str">
        <f>"梅霖"</f>
        <v>梅霖</v>
      </c>
      <c r="D276" s="2" t="s">
        <v>278</v>
      </c>
    </row>
    <row r="277" spans="1:4" ht="24.75" customHeight="1">
      <c r="A277" s="2">
        <v>275</v>
      </c>
      <c r="B277" s="2" t="s">
        <v>5</v>
      </c>
      <c r="C277" s="2" t="str">
        <f>"崔杨俊麒"</f>
        <v>崔杨俊麒</v>
      </c>
      <c r="D277" s="2" t="s">
        <v>279</v>
      </c>
    </row>
    <row r="278" spans="1:4" ht="24.75" customHeight="1">
      <c r="A278" s="2">
        <v>276</v>
      </c>
      <c r="B278" s="2" t="s">
        <v>5</v>
      </c>
      <c r="C278" s="2" t="str">
        <f>"王深"</f>
        <v>王深</v>
      </c>
      <c r="D278" s="2" t="s">
        <v>280</v>
      </c>
    </row>
    <row r="279" spans="1:4" ht="24.75" customHeight="1">
      <c r="A279" s="2">
        <v>277</v>
      </c>
      <c r="B279" s="2" t="s">
        <v>5</v>
      </c>
      <c r="C279" s="2" t="str">
        <f>"杜华"</f>
        <v>杜华</v>
      </c>
      <c r="D279" s="2" t="s">
        <v>281</v>
      </c>
    </row>
    <row r="280" spans="1:4" ht="24.75" customHeight="1">
      <c r="A280" s="2">
        <v>278</v>
      </c>
      <c r="B280" s="2" t="s">
        <v>5</v>
      </c>
      <c r="C280" s="2" t="str">
        <f>"薛博"</f>
        <v>薛博</v>
      </c>
      <c r="D280" s="2" t="s">
        <v>282</v>
      </c>
    </row>
    <row r="281" spans="1:4" ht="24.75" customHeight="1">
      <c r="A281" s="2">
        <v>279</v>
      </c>
      <c r="B281" s="2" t="s">
        <v>5</v>
      </c>
      <c r="C281" s="2" t="str">
        <f>"王芊懿"</f>
        <v>王芊懿</v>
      </c>
      <c r="D281" s="2" t="s">
        <v>283</v>
      </c>
    </row>
    <row r="282" spans="1:4" ht="24.75" customHeight="1">
      <c r="A282" s="2">
        <v>280</v>
      </c>
      <c r="B282" s="2" t="s">
        <v>5</v>
      </c>
      <c r="C282" s="2" t="str">
        <f>"陆景朋"</f>
        <v>陆景朋</v>
      </c>
      <c r="D282" s="2" t="s">
        <v>284</v>
      </c>
    </row>
    <row r="283" spans="1:4" ht="24.75" customHeight="1">
      <c r="A283" s="2">
        <v>281</v>
      </c>
      <c r="B283" s="2" t="s">
        <v>5</v>
      </c>
      <c r="C283" s="2" t="str">
        <f>"任霓雪"</f>
        <v>任霓雪</v>
      </c>
      <c r="D283" s="2" t="s">
        <v>285</v>
      </c>
    </row>
  </sheetData>
  <sheetProtection/>
  <autoFilter ref="B2:D283"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王志雄</cp:lastModifiedBy>
  <dcterms:created xsi:type="dcterms:W3CDTF">2021-11-15T03:26:57Z</dcterms:created>
  <dcterms:modified xsi:type="dcterms:W3CDTF">2021-11-15T03:47:33Z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7E198A6D38644C9BB13AF802986BF7A4</vt:lpwstr>
  </property>
  <property fmtid="{D5CDD505-2E9C-101B-9397-08002B2CF9AE}" pid="4" name="KSOProductBuildV">
    <vt:lpwstr>2052-11.1.0.11045</vt:lpwstr>
  </property>
</Properties>
</file>