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Sheet1!$A$2:$R$8</definedName>
  </definedNames>
  <calcPr calcId="144525"/>
</workbook>
</file>

<file path=xl/sharedStrings.xml><?xml version="1.0" encoding="utf-8"?>
<sst xmlns="http://schemas.openxmlformats.org/spreadsheetml/2006/main" count="199" uniqueCount="77">
  <si>
    <t>贵阳市工业和信息化局
2021年公开招聘所属事业工作人员拟聘人员名单</t>
  </si>
  <si>
    <t>序号</t>
  </si>
  <si>
    <t>姓名</t>
  </si>
  <si>
    <t>准考证号</t>
  </si>
  <si>
    <t>单位</t>
  </si>
  <si>
    <t>报考岗位及代码</t>
  </si>
  <si>
    <t>笔试
成绩</t>
  </si>
  <si>
    <t>笔试成绩
（百分制）</t>
  </si>
  <si>
    <t>笔试成绩
（30%）</t>
  </si>
  <si>
    <t>专业测试
成绩</t>
  </si>
  <si>
    <t>专业成绩
40%</t>
  </si>
  <si>
    <t>笔试、专业
测试成绩</t>
  </si>
  <si>
    <t>面试成绩</t>
  </si>
  <si>
    <t>面试成绩30%</t>
  </si>
  <si>
    <t>笔试、专业测试、面试成绩</t>
  </si>
  <si>
    <t>综合
排名</t>
  </si>
  <si>
    <t>体检
情况</t>
  </si>
  <si>
    <t>考察
情况</t>
  </si>
  <si>
    <t>拟聘
人员</t>
  </si>
  <si>
    <t>刘  颖</t>
  </si>
  <si>
    <t>1152019300116</t>
  </si>
  <si>
    <t>贵阳市中小企业服务中心</t>
  </si>
  <si>
    <t>01专业技术岗</t>
  </si>
  <si>
    <t>合格</t>
  </si>
  <si>
    <t>是</t>
  </si>
  <si>
    <t>吴  禹</t>
  </si>
  <si>
    <t>1152019300330</t>
  </si>
  <si>
    <t>周炳东</t>
  </si>
  <si>
    <t>1152019302314</t>
  </si>
  <si>
    <t>黄  铝</t>
  </si>
  <si>
    <t>1152019302812</t>
  </si>
  <si>
    <t>姜  美</t>
  </si>
  <si>
    <t>1152019301511</t>
  </si>
  <si>
    <t>王  灿</t>
  </si>
  <si>
    <t>1152019302401</t>
  </si>
  <si>
    <t>笔试成绩</t>
  </si>
  <si>
    <t>笔试成绩（百分制）</t>
  </si>
  <si>
    <t>笔试成绩60%</t>
  </si>
  <si>
    <t>面试成绩40%</t>
  </si>
  <si>
    <t>笔试、面试成绩</t>
  </si>
  <si>
    <t>综合排名</t>
  </si>
  <si>
    <t>王新雨</t>
  </si>
  <si>
    <t>1152019404208</t>
  </si>
  <si>
    <t>中关村贵阳科技园创新服务中心</t>
  </si>
  <si>
    <r>
      <rPr>
        <sz val="10"/>
        <rFont val="Arial"/>
        <charset val="0"/>
      </rPr>
      <t>01</t>
    </r>
    <r>
      <rPr>
        <sz val="10"/>
        <rFont val="宋体"/>
        <charset val="134"/>
      </rPr>
      <t>管理岗位</t>
    </r>
  </si>
  <si>
    <t>李雪纯</t>
  </si>
  <si>
    <t>1152019402414</t>
  </si>
  <si>
    <t>朱  银</t>
  </si>
  <si>
    <t>1152019400609</t>
  </si>
  <si>
    <t>董晨尧</t>
  </si>
  <si>
    <t>1152019401617</t>
  </si>
  <si>
    <r>
      <rPr>
        <sz val="10"/>
        <rFont val="Arial"/>
        <charset val="0"/>
      </rPr>
      <t>02</t>
    </r>
    <r>
      <rPr>
        <sz val="10"/>
        <rFont val="宋体"/>
        <charset val="134"/>
      </rPr>
      <t>管理岗位</t>
    </r>
  </si>
  <si>
    <t>王  晓</t>
  </si>
  <si>
    <t>1152019402925</t>
  </si>
  <si>
    <t>崔小强</t>
  </si>
  <si>
    <t>1152019403528</t>
  </si>
  <si>
    <t>曹茂茂</t>
  </si>
  <si>
    <t>1152019404802</t>
  </si>
  <si>
    <r>
      <rPr>
        <sz val="10"/>
        <rFont val="Arial"/>
        <charset val="0"/>
      </rPr>
      <t>03</t>
    </r>
    <r>
      <rPr>
        <sz val="10"/>
        <rFont val="宋体"/>
        <charset val="134"/>
      </rPr>
      <t>管理岗位</t>
    </r>
  </si>
  <si>
    <t>刘振毅</t>
  </si>
  <si>
    <t>1152019404528</t>
  </si>
  <si>
    <t>田江凤</t>
  </si>
  <si>
    <t>1152019404009</t>
  </si>
  <si>
    <t>刘烜杉</t>
  </si>
  <si>
    <t>1152019405513</t>
  </si>
  <si>
    <r>
      <rPr>
        <sz val="10"/>
        <rFont val="Arial"/>
        <charset val="0"/>
      </rPr>
      <t>04</t>
    </r>
    <r>
      <rPr>
        <sz val="10"/>
        <rFont val="宋体"/>
        <charset val="134"/>
      </rPr>
      <t>管理岗位</t>
    </r>
  </si>
  <si>
    <t>杨  明</t>
  </si>
  <si>
    <t>1152019402528</t>
  </si>
  <si>
    <t>裴  睿</t>
  </si>
  <si>
    <t>1152019403520</t>
  </si>
  <si>
    <t>邹昕彤</t>
  </si>
  <si>
    <t>1152019401502</t>
  </si>
  <si>
    <r>
      <rPr>
        <sz val="10"/>
        <rFont val="Arial"/>
        <charset val="0"/>
      </rPr>
      <t>05</t>
    </r>
    <r>
      <rPr>
        <sz val="10"/>
        <rFont val="宋体"/>
        <charset val="134"/>
      </rPr>
      <t>管理岗位</t>
    </r>
  </si>
  <si>
    <t>胡珊珊</t>
  </si>
  <si>
    <t>1152019401411</t>
  </si>
  <si>
    <t>宋俊江</t>
  </si>
  <si>
    <t>1152019403821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</si>
</sst>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35">
    <font>
      <sz val="11"/>
      <color theme="1"/>
      <name val="Tahoma"/>
      <charset val="134"/>
    </font>
    <font>
      <sz val="10"/>
      <color theme="1"/>
      <name val="Tahoma"/>
      <charset val="134"/>
    </font>
    <font>
      <sz val="18"/>
      <color theme="1"/>
      <name val="方正小标宋简体"/>
      <charset val="134"/>
    </font>
    <font>
      <b/>
      <sz val="8.5"/>
      <color theme="1"/>
      <name val="宋体"/>
      <charset val="134"/>
    </font>
    <font>
      <sz val="8.5"/>
      <color theme="1"/>
      <name val="Tahoma"/>
      <charset val="134"/>
    </font>
    <font>
      <sz val="8.5"/>
      <color indexed="8"/>
      <name val="宋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8.5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Arial"/>
      <charset val="0"/>
    </font>
    <font>
      <sz val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10" borderId="6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18" borderId="10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27" fillId="15" borderId="6" applyNumberFormat="0" applyAlignment="0" applyProtection="0">
      <alignment vertical="center"/>
    </xf>
    <xf numFmtId="0" fontId="29" fillId="23" borderId="11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>
      <alignment vertical="center"/>
    </xf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2" borderId="2" xfId="50" applyFont="1" applyFill="1" applyBorder="1" applyAlignment="1">
      <alignment horizontal="center" vertical="center"/>
    </xf>
    <xf numFmtId="0" fontId="5" fillId="0" borderId="2" xfId="50" applyFont="1" applyBorder="1" applyAlignment="1">
      <alignment horizontal="center" vertical="center"/>
    </xf>
    <xf numFmtId="0" fontId="5" fillId="0" borderId="2" xfId="50" applyFont="1" applyBorder="1" applyAlignment="1">
      <alignment horizontal="center" vertical="center" wrapText="1"/>
    </xf>
    <xf numFmtId="177" fontId="5" fillId="0" borderId="2" xfId="5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7" fontId="5" fillId="0" borderId="2" xfId="50" applyNumberFormat="1" applyFont="1" applyBorder="1" applyAlignment="1">
      <alignment horizontal="center" vertical="center" wrapText="1"/>
    </xf>
    <xf numFmtId="0" fontId="5" fillId="0" borderId="3" xfId="50" applyFont="1" applyBorder="1" applyAlignment="1">
      <alignment horizontal="center" vertical="center" wrapText="1"/>
    </xf>
    <xf numFmtId="177" fontId="5" fillId="0" borderId="3" xfId="5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/>
    </xf>
    <xf numFmtId="177" fontId="5" fillId="2" borderId="2" xfId="50" applyNumberFormat="1" applyFont="1" applyFill="1" applyBorder="1" applyAlignment="1">
      <alignment horizontal="center" vertical="center"/>
    </xf>
    <xf numFmtId="176" fontId="5" fillId="2" borderId="2" xfId="50" applyNumberFormat="1" applyFont="1" applyFill="1" applyBorder="1" applyAlignment="1">
      <alignment horizontal="center" vertical="center"/>
    </xf>
    <xf numFmtId="0" fontId="5" fillId="3" borderId="2" xfId="5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5"/>
  <sheetViews>
    <sheetView tabSelected="1" view="pageBreakPreview" zoomScaleNormal="90" topLeftCell="A10" workbookViewId="0">
      <selection activeCell="D22" sqref="D22"/>
    </sheetView>
  </sheetViews>
  <sheetFormatPr defaultColWidth="9" defaultRowHeight="12.75"/>
  <cols>
    <col min="1" max="1" width="5.25" style="1" customWidth="1"/>
    <col min="2" max="2" width="6.25" style="2" customWidth="1"/>
    <col min="3" max="3" width="12.625" style="1" customWidth="1"/>
    <col min="4" max="4" width="25.625" style="1" customWidth="1"/>
    <col min="5" max="5" width="16.1916666666667" style="1" customWidth="1"/>
    <col min="6" max="6" width="6.375" style="1" customWidth="1"/>
    <col min="7" max="7" width="8.80833333333333" style="1" customWidth="1"/>
    <col min="8" max="10" width="8" style="1" customWidth="1"/>
    <col min="11" max="14" width="9.625" style="1" customWidth="1"/>
    <col min="15" max="15" width="7" style="1" customWidth="1"/>
    <col min="16" max="17" width="8.625" style="1" customWidth="1"/>
    <col min="18" max="18" width="9.625" style="1" customWidth="1"/>
    <col min="19" max="16384" width="9" style="1"/>
  </cols>
  <sheetData>
    <row r="1" ht="67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36" spans="1:1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7" t="s">
        <v>11</v>
      </c>
      <c r="L2" s="17" t="s">
        <v>12</v>
      </c>
      <c r="M2" s="12" t="s">
        <v>13</v>
      </c>
      <c r="N2" s="13" t="s">
        <v>14</v>
      </c>
      <c r="O2" s="13" t="s">
        <v>15</v>
      </c>
      <c r="P2" s="5" t="s">
        <v>16</v>
      </c>
      <c r="Q2" s="5" t="s">
        <v>17</v>
      </c>
      <c r="R2" s="5" t="s">
        <v>18</v>
      </c>
    </row>
    <row r="3" ht="33" customHeight="1" spans="1:18">
      <c r="A3" s="6">
        <v>1</v>
      </c>
      <c r="B3" s="7" t="s">
        <v>19</v>
      </c>
      <c r="C3" s="8" t="s">
        <v>20</v>
      </c>
      <c r="D3" s="9" t="s">
        <v>21</v>
      </c>
      <c r="E3" s="9" t="s">
        <v>22</v>
      </c>
      <c r="F3" s="8">
        <v>205</v>
      </c>
      <c r="G3" s="10">
        <f t="shared" ref="G3:G8" si="0">F3/3</f>
        <v>68.3333333333333</v>
      </c>
      <c r="H3" s="10">
        <f t="shared" ref="H3:H8" si="1">G3*0.3</f>
        <v>20.5</v>
      </c>
      <c r="I3" s="18">
        <v>77</v>
      </c>
      <c r="J3" s="10">
        <f t="shared" ref="J3:J8" si="2">I3*0.4</f>
        <v>30.8</v>
      </c>
      <c r="K3" s="19">
        <f t="shared" ref="K3:K8" si="3">SUM(H3+J3)</f>
        <v>51.3</v>
      </c>
      <c r="L3" s="19">
        <v>81</v>
      </c>
      <c r="M3" s="19">
        <f t="shared" ref="M3:M8" si="4">L3*0.3</f>
        <v>24.3</v>
      </c>
      <c r="N3" s="19">
        <f t="shared" ref="N3:N8" si="5">K3+M3</f>
        <v>75.6</v>
      </c>
      <c r="O3" s="20">
        <v>1</v>
      </c>
      <c r="P3" s="21" t="s">
        <v>23</v>
      </c>
      <c r="Q3" s="21" t="s">
        <v>23</v>
      </c>
      <c r="R3" s="23" t="s">
        <v>24</v>
      </c>
    </row>
    <row r="4" ht="33" customHeight="1" spans="1:18">
      <c r="A4" s="6">
        <v>2</v>
      </c>
      <c r="B4" s="7" t="s">
        <v>25</v>
      </c>
      <c r="C4" s="8" t="s">
        <v>26</v>
      </c>
      <c r="D4" s="9" t="s">
        <v>21</v>
      </c>
      <c r="E4" s="9" t="s">
        <v>22</v>
      </c>
      <c r="F4" s="8">
        <v>193</v>
      </c>
      <c r="G4" s="10">
        <f t="shared" si="0"/>
        <v>64.3333333333333</v>
      </c>
      <c r="H4" s="10">
        <f t="shared" si="1"/>
        <v>19.3</v>
      </c>
      <c r="I4" s="18">
        <v>78</v>
      </c>
      <c r="J4" s="10">
        <f t="shared" si="2"/>
        <v>31.2</v>
      </c>
      <c r="K4" s="19">
        <f t="shared" si="3"/>
        <v>50.5</v>
      </c>
      <c r="L4" s="19">
        <v>80.4</v>
      </c>
      <c r="M4" s="19">
        <f t="shared" si="4"/>
        <v>24.12</v>
      </c>
      <c r="N4" s="19">
        <f t="shared" si="5"/>
        <v>74.62</v>
      </c>
      <c r="O4" s="20">
        <v>2</v>
      </c>
      <c r="P4" s="21" t="s">
        <v>23</v>
      </c>
      <c r="Q4" s="21" t="s">
        <v>23</v>
      </c>
      <c r="R4" s="23" t="s">
        <v>24</v>
      </c>
    </row>
    <row r="5" ht="33" customHeight="1" spans="1:18">
      <c r="A5" s="6">
        <v>3</v>
      </c>
      <c r="B5" s="7" t="s">
        <v>27</v>
      </c>
      <c r="C5" s="8" t="s">
        <v>28</v>
      </c>
      <c r="D5" s="9" t="s">
        <v>21</v>
      </c>
      <c r="E5" s="9" t="s">
        <v>22</v>
      </c>
      <c r="F5" s="8">
        <v>211.5</v>
      </c>
      <c r="G5" s="10">
        <f t="shared" si="0"/>
        <v>70.5</v>
      </c>
      <c r="H5" s="10">
        <f t="shared" si="1"/>
        <v>21.15</v>
      </c>
      <c r="I5" s="18">
        <v>73</v>
      </c>
      <c r="J5" s="10">
        <f t="shared" si="2"/>
        <v>29.2</v>
      </c>
      <c r="K5" s="19">
        <f t="shared" si="3"/>
        <v>50.35</v>
      </c>
      <c r="L5" s="19">
        <v>79.2</v>
      </c>
      <c r="M5" s="19">
        <f t="shared" si="4"/>
        <v>23.76</v>
      </c>
      <c r="N5" s="19">
        <f t="shared" si="5"/>
        <v>74.11</v>
      </c>
      <c r="O5" s="20">
        <v>3</v>
      </c>
      <c r="P5" s="7"/>
      <c r="Q5" s="7"/>
      <c r="R5" s="6"/>
    </row>
    <row r="6" ht="33" customHeight="1" spans="1:18">
      <c r="A6" s="6">
        <v>4</v>
      </c>
      <c r="B6" s="7" t="s">
        <v>29</v>
      </c>
      <c r="C6" s="8" t="s">
        <v>30</v>
      </c>
      <c r="D6" s="9" t="s">
        <v>21</v>
      </c>
      <c r="E6" s="9" t="s">
        <v>22</v>
      </c>
      <c r="F6" s="8">
        <v>199.5</v>
      </c>
      <c r="G6" s="10">
        <f t="shared" si="0"/>
        <v>66.5</v>
      </c>
      <c r="H6" s="10">
        <f t="shared" si="1"/>
        <v>19.95</v>
      </c>
      <c r="I6" s="18">
        <v>75</v>
      </c>
      <c r="J6" s="10">
        <f t="shared" si="2"/>
        <v>30</v>
      </c>
      <c r="K6" s="19">
        <f t="shared" si="3"/>
        <v>49.95</v>
      </c>
      <c r="L6" s="19">
        <v>79.6</v>
      </c>
      <c r="M6" s="19">
        <f t="shared" si="4"/>
        <v>23.88</v>
      </c>
      <c r="N6" s="19">
        <f t="shared" si="5"/>
        <v>73.83</v>
      </c>
      <c r="O6" s="20">
        <v>4</v>
      </c>
      <c r="P6" s="7"/>
      <c r="Q6" s="7"/>
      <c r="R6" s="6"/>
    </row>
    <row r="7" ht="33" customHeight="1" spans="1:18">
      <c r="A7" s="6">
        <v>5</v>
      </c>
      <c r="B7" s="7" t="s">
        <v>31</v>
      </c>
      <c r="C7" s="8" t="s">
        <v>32</v>
      </c>
      <c r="D7" s="9" t="s">
        <v>21</v>
      </c>
      <c r="E7" s="9" t="s">
        <v>22</v>
      </c>
      <c r="F7" s="8">
        <v>187</v>
      </c>
      <c r="G7" s="10">
        <f t="shared" si="0"/>
        <v>62.3333333333333</v>
      </c>
      <c r="H7" s="10">
        <f t="shared" si="1"/>
        <v>18.7</v>
      </c>
      <c r="I7" s="18">
        <v>77</v>
      </c>
      <c r="J7" s="10">
        <f t="shared" si="2"/>
        <v>30.8</v>
      </c>
      <c r="K7" s="19">
        <f t="shared" si="3"/>
        <v>49.5</v>
      </c>
      <c r="L7" s="19">
        <v>78.8</v>
      </c>
      <c r="M7" s="19">
        <f t="shared" si="4"/>
        <v>23.64</v>
      </c>
      <c r="N7" s="19">
        <f t="shared" si="5"/>
        <v>73.14</v>
      </c>
      <c r="O7" s="20">
        <v>5</v>
      </c>
      <c r="P7" s="7"/>
      <c r="Q7" s="7"/>
      <c r="R7" s="6"/>
    </row>
    <row r="8" ht="33" customHeight="1" spans="1:18">
      <c r="A8" s="6">
        <v>6</v>
      </c>
      <c r="B8" s="7" t="s">
        <v>33</v>
      </c>
      <c r="C8" s="8" t="s">
        <v>34</v>
      </c>
      <c r="D8" s="9" t="s">
        <v>21</v>
      </c>
      <c r="E8" s="9" t="s">
        <v>22</v>
      </c>
      <c r="F8" s="8">
        <v>189</v>
      </c>
      <c r="G8" s="10">
        <f t="shared" si="0"/>
        <v>63</v>
      </c>
      <c r="H8" s="10">
        <f t="shared" si="1"/>
        <v>18.9</v>
      </c>
      <c r="I8" s="18">
        <v>76</v>
      </c>
      <c r="J8" s="10">
        <f t="shared" si="2"/>
        <v>30.4</v>
      </c>
      <c r="K8" s="19">
        <f t="shared" si="3"/>
        <v>49.3</v>
      </c>
      <c r="L8" s="19">
        <v>77.4</v>
      </c>
      <c r="M8" s="19">
        <f t="shared" si="4"/>
        <v>23.22</v>
      </c>
      <c r="N8" s="19">
        <f t="shared" si="5"/>
        <v>72.52</v>
      </c>
      <c r="O8" s="20">
        <v>6</v>
      </c>
      <c r="P8" s="7"/>
      <c r="Q8" s="7"/>
      <c r="R8" s="6"/>
    </row>
    <row r="12" ht="40" customHeight="1" spans="1:15">
      <c r="A12" s="11" t="s">
        <v>1</v>
      </c>
      <c r="B12" s="12" t="s">
        <v>2</v>
      </c>
      <c r="C12" s="12" t="s">
        <v>3</v>
      </c>
      <c r="D12" s="12" t="s">
        <v>4</v>
      </c>
      <c r="E12" s="12" t="s">
        <v>5</v>
      </c>
      <c r="F12" s="12" t="s">
        <v>35</v>
      </c>
      <c r="G12" s="13" t="s">
        <v>36</v>
      </c>
      <c r="H12" s="12" t="s">
        <v>37</v>
      </c>
      <c r="I12" s="12" t="s">
        <v>12</v>
      </c>
      <c r="J12" s="12" t="s">
        <v>38</v>
      </c>
      <c r="K12" s="13" t="s">
        <v>39</v>
      </c>
      <c r="L12" s="13" t="s">
        <v>40</v>
      </c>
      <c r="M12" s="22" t="s">
        <v>16</v>
      </c>
      <c r="N12" s="22" t="s">
        <v>17</v>
      </c>
      <c r="O12" s="22" t="s">
        <v>18</v>
      </c>
    </row>
    <row r="13" ht="33" customHeight="1" spans="1:15">
      <c r="A13" s="9">
        <v>1</v>
      </c>
      <c r="B13" s="9" t="s">
        <v>41</v>
      </c>
      <c r="C13" s="9" t="s">
        <v>42</v>
      </c>
      <c r="D13" s="9" t="s">
        <v>43</v>
      </c>
      <c r="E13" s="9" t="s">
        <v>44</v>
      </c>
      <c r="F13" s="9">
        <v>207.5</v>
      </c>
      <c r="G13" s="14">
        <f>F13/3</f>
        <v>69.1666666666667</v>
      </c>
      <c r="H13" s="14">
        <f>F13/3*0.6</f>
        <v>41.5</v>
      </c>
      <c r="I13" s="14">
        <v>86.6</v>
      </c>
      <c r="J13" s="14">
        <f>I13*0.4</f>
        <v>34.64</v>
      </c>
      <c r="K13" s="14">
        <f>H13+J13</f>
        <v>76.14</v>
      </c>
      <c r="L13" s="9">
        <v>1</v>
      </c>
      <c r="M13" s="21" t="s">
        <v>23</v>
      </c>
      <c r="N13" s="21" t="s">
        <v>23</v>
      </c>
      <c r="O13" s="23" t="s">
        <v>24</v>
      </c>
    </row>
    <row r="14" ht="33" customHeight="1" spans="1:15">
      <c r="A14" s="9">
        <v>2</v>
      </c>
      <c r="B14" s="9" t="s">
        <v>45</v>
      </c>
      <c r="C14" s="9" t="s">
        <v>46</v>
      </c>
      <c r="D14" s="9" t="s">
        <v>43</v>
      </c>
      <c r="E14" s="9" t="s">
        <v>44</v>
      </c>
      <c r="F14" s="9">
        <v>211</v>
      </c>
      <c r="G14" s="14">
        <f>F14/3</f>
        <v>70.3333333333333</v>
      </c>
      <c r="H14" s="14">
        <f>F14/3*0.6</f>
        <v>42.2</v>
      </c>
      <c r="I14" s="14">
        <v>80.2</v>
      </c>
      <c r="J14" s="14">
        <f>I14*0.4</f>
        <v>32.08</v>
      </c>
      <c r="K14" s="14">
        <f>H14+J14</f>
        <v>74.28</v>
      </c>
      <c r="L14" s="9">
        <v>2</v>
      </c>
      <c r="M14" s="9"/>
      <c r="N14" s="24"/>
      <c r="O14" s="25"/>
    </row>
    <row r="15" ht="33" customHeight="1" spans="1:15">
      <c r="A15" s="9">
        <v>3</v>
      </c>
      <c r="B15" s="9" t="s">
        <v>47</v>
      </c>
      <c r="C15" s="9" t="s">
        <v>48</v>
      </c>
      <c r="D15" s="9" t="s">
        <v>43</v>
      </c>
      <c r="E15" s="9" t="s">
        <v>44</v>
      </c>
      <c r="F15" s="9">
        <v>203</v>
      </c>
      <c r="G15" s="14">
        <f>F15/3</f>
        <v>67.6666666666667</v>
      </c>
      <c r="H15" s="14">
        <f>F15/3*0.6</f>
        <v>40.6</v>
      </c>
      <c r="I15" s="14">
        <v>77.8</v>
      </c>
      <c r="J15" s="14">
        <f>I15*0.4</f>
        <v>31.12</v>
      </c>
      <c r="K15" s="14">
        <f>H15+J15</f>
        <v>71.72</v>
      </c>
      <c r="L15" s="9">
        <v>3</v>
      </c>
      <c r="M15" s="9"/>
      <c r="N15" s="24"/>
      <c r="O15" s="25"/>
    </row>
    <row r="16" ht="24" customHeight="1" spans="1:14">
      <c r="A16" s="15"/>
      <c r="B16" s="15"/>
      <c r="C16" s="15"/>
      <c r="D16" s="15"/>
      <c r="E16" s="15"/>
      <c r="F16" s="15"/>
      <c r="G16" s="16"/>
      <c r="H16" s="16"/>
      <c r="I16" s="16"/>
      <c r="J16" s="16"/>
      <c r="K16" s="16"/>
      <c r="L16" s="15"/>
      <c r="M16" s="15"/>
      <c r="N16" s="26"/>
    </row>
    <row r="17" ht="47" customHeight="1" spans="1:15">
      <c r="A17" s="11" t="s">
        <v>1</v>
      </c>
      <c r="B17" s="12" t="s">
        <v>2</v>
      </c>
      <c r="C17" s="12" t="s">
        <v>3</v>
      </c>
      <c r="D17" s="12" t="s">
        <v>4</v>
      </c>
      <c r="E17" s="12" t="s">
        <v>5</v>
      </c>
      <c r="F17" s="12" t="s">
        <v>35</v>
      </c>
      <c r="G17" s="13" t="s">
        <v>36</v>
      </c>
      <c r="H17" s="12" t="s">
        <v>37</v>
      </c>
      <c r="I17" s="12" t="s">
        <v>12</v>
      </c>
      <c r="J17" s="12" t="s">
        <v>38</v>
      </c>
      <c r="K17" s="13" t="s">
        <v>39</v>
      </c>
      <c r="L17" s="13" t="s">
        <v>40</v>
      </c>
      <c r="M17" s="22" t="s">
        <v>16</v>
      </c>
      <c r="N17" s="22" t="s">
        <v>17</v>
      </c>
      <c r="O17" s="22" t="s">
        <v>18</v>
      </c>
    </row>
    <row r="18" ht="36" customHeight="1" spans="1:15">
      <c r="A18" s="9">
        <v>4</v>
      </c>
      <c r="B18" s="9" t="s">
        <v>49</v>
      </c>
      <c r="C18" s="9" t="s">
        <v>50</v>
      </c>
      <c r="D18" s="9" t="s">
        <v>43</v>
      </c>
      <c r="E18" s="9" t="s">
        <v>51</v>
      </c>
      <c r="F18" s="9">
        <v>207</v>
      </c>
      <c r="G18" s="14">
        <f>F18/3</f>
        <v>69</v>
      </c>
      <c r="H18" s="14">
        <f>F18/3*0.6</f>
        <v>41.4</v>
      </c>
      <c r="I18" s="14">
        <v>80.8</v>
      </c>
      <c r="J18" s="14">
        <f>I18*0.4</f>
        <v>32.32</v>
      </c>
      <c r="K18" s="14">
        <f>H18+J18</f>
        <v>73.72</v>
      </c>
      <c r="L18" s="9">
        <v>1</v>
      </c>
      <c r="M18" s="21" t="s">
        <v>23</v>
      </c>
      <c r="N18" s="21" t="s">
        <v>23</v>
      </c>
      <c r="O18" s="23" t="s">
        <v>24</v>
      </c>
    </row>
    <row r="19" ht="36" customHeight="1" spans="1:15">
      <c r="A19" s="9">
        <v>5</v>
      </c>
      <c r="B19" s="9" t="s">
        <v>52</v>
      </c>
      <c r="C19" s="9" t="s">
        <v>53</v>
      </c>
      <c r="D19" s="9" t="s">
        <v>43</v>
      </c>
      <c r="E19" s="9" t="s">
        <v>51</v>
      </c>
      <c r="F19" s="9">
        <v>204</v>
      </c>
      <c r="G19" s="14">
        <f>F19/3</f>
        <v>68</v>
      </c>
      <c r="H19" s="14">
        <f>F19/3*0.6</f>
        <v>40.8</v>
      </c>
      <c r="I19" s="14">
        <v>80.8</v>
      </c>
      <c r="J19" s="14">
        <f>I19*0.4</f>
        <v>32.32</v>
      </c>
      <c r="K19" s="14">
        <f>H19+J19</f>
        <v>73.12</v>
      </c>
      <c r="L19" s="9">
        <v>2</v>
      </c>
      <c r="M19" s="9"/>
      <c r="N19" s="24"/>
      <c r="O19" s="25"/>
    </row>
    <row r="20" ht="36" customHeight="1" spans="1:15">
      <c r="A20" s="9">
        <v>6</v>
      </c>
      <c r="B20" s="9" t="s">
        <v>54</v>
      </c>
      <c r="C20" s="9" t="s">
        <v>55</v>
      </c>
      <c r="D20" s="9" t="s">
        <v>43</v>
      </c>
      <c r="E20" s="9" t="s">
        <v>51</v>
      </c>
      <c r="F20" s="9">
        <v>203</v>
      </c>
      <c r="G20" s="14">
        <f>F20/3</f>
        <v>67.6666666666667</v>
      </c>
      <c r="H20" s="14">
        <f>F20/3*0.6</f>
        <v>40.6</v>
      </c>
      <c r="I20" s="14">
        <v>78</v>
      </c>
      <c r="J20" s="14">
        <f>I20*0.4</f>
        <v>31.2</v>
      </c>
      <c r="K20" s="14">
        <f>H20+J20</f>
        <v>71.8</v>
      </c>
      <c r="L20" s="9">
        <v>3</v>
      </c>
      <c r="M20" s="9"/>
      <c r="N20" s="24"/>
      <c r="O20" s="25"/>
    </row>
    <row r="21" ht="34" customHeight="1" spans="1:15">
      <c r="A21" s="15"/>
      <c r="B21" s="15"/>
      <c r="C21" s="15"/>
      <c r="D21" s="15"/>
      <c r="E21" s="15"/>
      <c r="F21" s="15"/>
      <c r="G21" s="16"/>
      <c r="H21" s="16"/>
      <c r="I21" s="16"/>
      <c r="J21" s="16"/>
      <c r="K21" s="16"/>
      <c r="L21" s="15"/>
      <c r="M21" s="15"/>
      <c r="N21" s="26"/>
      <c r="O21" s="27"/>
    </row>
    <row r="22" ht="54" customHeight="1" spans="1:15">
      <c r="A22" s="11" t="s">
        <v>1</v>
      </c>
      <c r="B22" s="12" t="s">
        <v>2</v>
      </c>
      <c r="C22" s="12" t="s">
        <v>3</v>
      </c>
      <c r="D22" s="12" t="s">
        <v>4</v>
      </c>
      <c r="E22" s="12" t="s">
        <v>5</v>
      </c>
      <c r="F22" s="12" t="s">
        <v>35</v>
      </c>
      <c r="G22" s="13" t="s">
        <v>36</v>
      </c>
      <c r="H22" s="12" t="s">
        <v>37</v>
      </c>
      <c r="I22" s="12" t="s">
        <v>12</v>
      </c>
      <c r="J22" s="12" t="s">
        <v>38</v>
      </c>
      <c r="K22" s="13" t="s">
        <v>39</v>
      </c>
      <c r="L22" s="13" t="s">
        <v>40</v>
      </c>
      <c r="M22" s="22" t="s">
        <v>16</v>
      </c>
      <c r="N22" s="22" t="s">
        <v>17</v>
      </c>
      <c r="O22" s="22" t="s">
        <v>18</v>
      </c>
    </row>
    <row r="23" ht="34" customHeight="1" spans="1:15">
      <c r="A23" s="9">
        <v>7</v>
      </c>
      <c r="B23" s="9" t="s">
        <v>56</v>
      </c>
      <c r="C23" s="9" t="s">
        <v>57</v>
      </c>
      <c r="D23" s="9" t="s">
        <v>43</v>
      </c>
      <c r="E23" s="9" t="s">
        <v>58</v>
      </c>
      <c r="F23" s="9">
        <v>224.5</v>
      </c>
      <c r="G23" s="14">
        <f>F23/3</f>
        <v>74.8333333333333</v>
      </c>
      <c r="H23" s="14">
        <f>F23/3*0.6</f>
        <v>44.9</v>
      </c>
      <c r="I23" s="14">
        <v>79</v>
      </c>
      <c r="J23" s="14">
        <f>I23*0.4</f>
        <v>31.6</v>
      </c>
      <c r="K23" s="14">
        <f>H23+J23</f>
        <v>76.5</v>
      </c>
      <c r="L23" s="9">
        <v>1</v>
      </c>
      <c r="M23" s="21" t="s">
        <v>23</v>
      </c>
      <c r="N23" s="21" t="s">
        <v>23</v>
      </c>
      <c r="O23" s="23" t="s">
        <v>24</v>
      </c>
    </row>
    <row r="24" ht="34" customHeight="1" spans="1:15">
      <c r="A24" s="9">
        <v>8</v>
      </c>
      <c r="B24" s="9" t="s">
        <v>59</v>
      </c>
      <c r="C24" s="9" t="s">
        <v>60</v>
      </c>
      <c r="D24" s="9" t="s">
        <v>43</v>
      </c>
      <c r="E24" s="9" t="s">
        <v>58</v>
      </c>
      <c r="F24" s="9">
        <v>215</v>
      </c>
      <c r="G24" s="14">
        <f>F24/3</f>
        <v>71.6666666666667</v>
      </c>
      <c r="H24" s="14">
        <f>F24/3*0.6</f>
        <v>43</v>
      </c>
      <c r="I24" s="14">
        <v>81.8</v>
      </c>
      <c r="J24" s="14">
        <f>I24*0.4</f>
        <v>32.72</v>
      </c>
      <c r="K24" s="14">
        <f>H24+J24</f>
        <v>75.72</v>
      </c>
      <c r="L24" s="9">
        <v>2</v>
      </c>
      <c r="M24" s="9"/>
      <c r="N24" s="24"/>
      <c r="O24" s="25"/>
    </row>
    <row r="25" ht="34" customHeight="1" spans="1:15">
      <c r="A25" s="9">
        <v>9</v>
      </c>
      <c r="B25" s="9" t="s">
        <v>61</v>
      </c>
      <c r="C25" s="9" t="s">
        <v>62</v>
      </c>
      <c r="D25" s="9" t="s">
        <v>43</v>
      </c>
      <c r="E25" s="9" t="s">
        <v>58</v>
      </c>
      <c r="F25" s="9">
        <v>213</v>
      </c>
      <c r="G25" s="14">
        <f>F25/3</f>
        <v>71</v>
      </c>
      <c r="H25" s="14">
        <f>F25/3*0.6</f>
        <v>42.6</v>
      </c>
      <c r="I25" s="14">
        <v>76.8</v>
      </c>
      <c r="J25" s="14">
        <f>I25*0.4</f>
        <v>30.72</v>
      </c>
      <c r="K25" s="14">
        <f>H25+J25</f>
        <v>73.32</v>
      </c>
      <c r="L25" s="9">
        <v>3</v>
      </c>
      <c r="M25" s="9"/>
      <c r="N25" s="24"/>
      <c r="O25" s="25"/>
    </row>
    <row r="26" ht="29" customHeight="1" spans="1:14">
      <c r="A26" s="15"/>
      <c r="B26" s="15"/>
      <c r="C26" s="15"/>
      <c r="D26" s="15"/>
      <c r="E26" s="15"/>
      <c r="F26" s="15"/>
      <c r="G26" s="16"/>
      <c r="H26" s="16"/>
      <c r="I26" s="16"/>
      <c r="J26" s="16"/>
      <c r="K26" s="16"/>
      <c r="L26" s="15"/>
      <c r="M26" s="15"/>
      <c r="N26" s="26"/>
    </row>
    <row r="27" ht="52" customHeight="1" spans="1:15">
      <c r="A27" s="11" t="s">
        <v>1</v>
      </c>
      <c r="B27" s="12" t="s">
        <v>2</v>
      </c>
      <c r="C27" s="12" t="s">
        <v>3</v>
      </c>
      <c r="D27" s="12" t="s">
        <v>4</v>
      </c>
      <c r="E27" s="12" t="s">
        <v>5</v>
      </c>
      <c r="F27" s="12" t="s">
        <v>35</v>
      </c>
      <c r="G27" s="13" t="s">
        <v>36</v>
      </c>
      <c r="H27" s="12" t="s">
        <v>37</v>
      </c>
      <c r="I27" s="12" t="s">
        <v>12</v>
      </c>
      <c r="J27" s="12" t="s">
        <v>38</v>
      </c>
      <c r="K27" s="13" t="s">
        <v>39</v>
      </c>
      <c r="L27" s="13" t="s">
        <v>40</v>
      </c>
      <c r="M27" s="22" t="s">
        <v>16</v>
      </c>
      <c r="N27" s="22" t="s">
        <v>17</v>
      </c>
      <c r="O27" s="22" t="s">
        <v>18</v>
      </c>
    </row>
    <row r="28" ht="36" customHeight="1" spans="1:15">
      <c r="A28" s="9">
        <v>10</v>
      </c>
      <c r="B28" s="9" t="s">
        <v>63</v>
      </c>
      <c r="C28" s="9" t="s">
        <v>64</v>
      </c>
      <c r="D28" s="9" t="s">
        <v>43</v>
      </c>
      <c r="E28" s="9" t="s">
        <v>65</v>
      </c>
      <c r="F28" s="9">
        <v>221.5</v>
      </c>
      <c r="G28" s="14">
        <f>F28/3</f>
        <v>73.8333333333333</v>
      </c>
      <c r="H28" s="14">
        <f>F28/3*0.6</f>
        <v>44.3</v>
      </c>
      <c r="I28" s="14">
        <v>85.6</v>
      </c>
      <c r="J28" s="14">
        <f>I28*0.4</f>
        <v>34.24</v>
      </c>
      <c r="K28" s="14">
        <f>H28+J28</f>
        <v>78.54</v>
      </c>
      <c r="L28" s="9">
        <v>1</v>
      </c>
      <c r="M28" s="21" t="s">
        <v>23</v>
      </c>
      <c r="N28" s="21" t="s">
        <v>23</v>
      </c>
      <c r="O28" s="23" t="s">
        <v>24</v>
      </c>
    </row>
    <row r="29" ht="36" customHeight="1" spans="1:15">
      <c r="A29" s="9">
        <v>11</v>
      </c>
      <c r="B29" s="9" t="s">
        <v>66</v>
      </c>
      <c r="C29" s="9" t="s">
        <v>67</v>
      </c>
      <c r="D29" s="9" t="s">
        <v>43</v>
      </c>
      <c r="E29" s="9" t="s">
        <v>65</v>
      </c>
      <c r="F29" s="9">
        <v>232</v>
      </c>
      <c r="G29" s="14">
        <f>F29/3</f>
        <v>77.3333333333333</v>
      </c>
      <c r="H29" s="14">
        <f>F29/3*0.6</f>
        <v>46.4</v>
      </c>
      <c r="I29" s="14">
        <v>80</v>
      </c>
      <c r="J29" s="14">
        <f>I29*0.4</f>
        <v>32</v>
      </c>
      <c r="K29" s="14">
        <f>H29+J29</f>
        <v>78.4</v>
      </c>
      <c r="L29" s="9">
        <v>2</v>
      </c>
      <c r="M29" s="9"/>
      <c r="N29" s="24"/>
      <c r="O29" s="25"/>
    </row>
    <row r="30" ht="36" customHeight="1" spans="1:15">
      <c r="A30" s="9">
        <v>12</v>
      </c>
      <c r="B30" s="9" t="s">
        <v>68</v>
      </c>
      <c r="C30" s="9" t="s">
        <v>69</v>
      </c>
      <c r="D30" s="9" t="s">
        <v>43</v>
      </c>
      <c r="E30" s="9" t="s">
        <v>65</v>
      </c>
      <c r="F30" s="9">
        <v>220</v>
      </c>
      <c r="G30" s="14">
        <f>F30/3</f>
        <v>73.3333333333333</v>
      </c>
      <c r="H30" s="14">
        <f>F30/3*0.6</f>
        <v>44</v>
      </c>
      <c r="I30" s="14">
        <v>80</v>
      </c>
      <c r="J30" s="14">
        <f>I30*0.4</f>
        <v>32</v>
      </c>
      <c r="K30" s="14">
        <f>H30+J30</f>
        <v>76</v>
      </c>
      <c r="L30" s="9">
        <v>3</v>
      </c>
      <c r="M30" s="9"/>
      <c r="N30" s="24"/>
      <c r="O30" s="25"/>
    </row>
    <row r="31" ht="31" customHeight="1" spans="1:14">
      <c r="A31" s="15"/>
      <c r="B31" s="15"/>
      <c r="C31" s="15"/>
      <c r="D31" s="15"/>
      <c r="E31" s="15"/>
      <c r="F31" s="15"/>
      <c r="G31" s="16"/>
      <c r="H31" s="16"/>
      <c r="I31" s="16"/>
      <c r="J31" s="16"/>
      <c r="K31" s="16"/>
      <c r="L31" s="15"/>
      <c r="M31" s="15"/>
      <c r="N31" s="26"/>
    </row>
    <row r="32" ht="52" customHeight="1" spans="1:15">
      <c r="A32" s="11" t="s">
        <v>1</v>
      </c>
      <c r="B32" s="12" t="s">
        <v>2</v>
      </c>
      <c r="C32" s="12" t="s">
        <v>3</v>
      </c>
      <c r="D32" s="12" t="s">
        <v>4</v>
      </c>
      <c r="E32" s="12" t="s">
        <v>5</v>
      </c>
      <c r="F32" s="12" t="s">
        <v>35</v>
      </c>
      <c r="G32" s="13" t="s">
        <v>36</v>
      </c>
      <c r="H32" s="12" t="s">
        <v>37</v>
      </c>
      <c r="I32" s="12" t="s">
        <v>12</v>
      </c>
      <c r="J32" s="12" t="s">
        <v>38</v>
      </c>
      <c r="K32" s="13" t="s">
        <v>39</v>
      </c>
      <c r="L32" s="13" t="s">
        <v>40</v>
      </c>
      <c r="M32" s="22" t="s">
        <v>16</v>
      </c>
      <c r="N32" s="22" t="s">
        <v>17</v>
      </c>
      <c r="O32" s="22" t="s">
        <v>18</v>
      </c>
    </row>
    <row r="33" ht="36" customHeight="1" spans="1:15">
      <c r="A33" s="9">
        <v>13</v>
      </c>
      <c r="B33" s="9" t="s">
        <v>70</v>
      </c>
      <c r="C33" s="9" t="s">
        <v>71</v>
      </c>
      <c r="D33" s="9" t="s">
        <v>43</v>
      </c>
      <c r="E33" s="9" t="s">
        <v>72</v>
      </c>
      <c r="F33" s="9">
        <v>223.5</v>
      </c>
      <c r="G33" s="14">
        <f>F33/3</f>
        <v>74.5</v>
      </c>
      <c r="H33" s="14">
        <f>F33/3*0.6</f>
        <v>44.7</v>
      </c>
      <c r="I33" s="14">
        <v>81.2</v>
      </c>
      <c r="J33" s="14">
        <f>I33*0.4</f>
        <v>32.48</v>
      </c>
      <c r="K33" s="14">
        <f>H33+J33</f>
        <v>77.18</v>
      </c>
      <c r="L33" s="9">
        <v>1</v>
      </c>
      <c r="M33" s="21" t="s">
        <v>23</v>
      </c>
      <c r="N33" s="21" t="s">
        <v>23</v>
      </c>
      <c r="O33" s="23" t="s">
        <v>24</v>
      </c>
    </row>
    <row r="34" ht="36" customHeight="1" spans="1:15">
      <c r="A34" s="9">
        <v>14</v>
      </c>
      <c r="B34" s="9" t="s">
        <v>73</v>
      </c>
      <c r="C34" s="9" t="s">
        <v>74</v>
      </c>
      <c r="D34" s="9" t="s">
        <v>43</v>
      </c>
      <c r="E34" s="9" t="s">
        <v>72</v>
      </c>
      <c r="F34" s="9">
        <v>220.5</v>
      </c>
      <c r="G34" s="14">
        <f>F34/3</f>
        <v>73.5</v>
      </c>
      <c r="H34" s="14">
        <f>F34/3*0.6</f>
        <v>44.1</v>
      </c>
      <c r="I34" s="14">
        <v>78.6</v>
      </c>
      <c r="J34" s="14">
        <f>I34*0.4</f>
        <v>31.44</v>
      </c>
      <c r="K34" s="14">
        <f>H34+J34</f>
        <v>75.54</v>
      </c>
      <c r="L34" s="9">
        <v>2</v>
      </c>
      <c r="M34" s="9"/>
      <c r="N34" s="24"/>
      <c r="O34" s="25"/>
    </row>
    <row r="35" ht="36" customHeight="1" spans="1:15">
      <c r="A35" s="9">
        <v>15</v>
      </c>
      <c r="B35" s="9" t="s">
        <v>75</v>
      </c>
      <c r="C35" s="9" t="s">
        <v>76</v>
      </c>
      <c r="D35" s="9" t="s">
        <v>43</v>
      </c>
      <c r="E35" s="9" t="s">
        <v>72</v>
      </c>
      <c r="F35" s="9">
        <v>211.5</v>
      </c>
      <c r="G35" s="14">
        <f>F35/3</f>
        <v>70.5</v>
      </c>
      <c r="H35" s="14">
        <f>F35/3*0.6</f>
        <v>42.3</v>
      </c>
      <c r="I35" s="14">
        <v>80.2</v>
      </c>
      <c r="J35" s="14">
        <f>I35*0.4</f>
        <v>32.08</v>
      </c>
      <c r="K35" s="14">
        <f>H35+J35</f>
        <v>74.38</v>
      </c>
      <c r="L35" s="9">
        <v>3</v>
      </c>
      <c r="M35" s="9"/>
      <c r="N35" s="24"/>
      <c r="O35" s="25"/>
    </row>
  </sheetData>
  <sortState ref="A25:R27">
    <sortCondition ref="K25:K27" descending="1"/>
  </sortState>
  <mergeCells count="1">
    <mergeCell ref="A1:R1"/>
  </mergeCells>
  <printOptions horizontalCentered="1"/>
  <pageMargins left="0.251388888888889" right="0.251388888888889" top="0.751388888888889" bottom="0.751388888888889" header="0.298611111111111" footer="0.298611111111111"/>
  <pageSetup paperSize="9" scale="70" orientation="landscape" horizontalDpi="600"/>
  <headerFooter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2021-08-02T08:22:00Z</cp:lastPrinted>
  <dcterms:modified xsi:type="dcterms:W3CDTF">2021-09-14T09:24:28Z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