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3465_617906937accc" sheetId="1" r:id="rId1"/>
  </sheets>
  <definedNames>
    <definedName name="_xlnm._FilterDatabase" localSheetId="0" hidden="1">'3465_617906937accc'!$A$2:$E$40</definedName>
  </definedNames>
  <calcPr fullCalcOnLoad="1"/>
</workbook>
</file>

<file path=xl/sharedStrings.xml><?xml version="1.0" encoding="utf-8"?>
<sst xmlns="http://schemas.openxmlformats.org/spreadsheetml/2006/main" count="159" uniqueCount="62">
  <si>
    <t>保亭县2021年教育“硕博”人才专项招聘资格审查合格名单</t>
  </si>
  <si>
    <t>岗位代码</t>
  </si>
  <si>
    <t>岗位名称</t>
  </si>
  <si>
    <t>招聘单位</t>
  </si>
  <si>
    <t>姓名</t>
  </si>
  <si>
    <t>身份证号码</t>
  </si>
  <si>
    <t>资格审查结果</t>
  </si>
  <si>
    <t>政治教师</t>
  </si>
  <si>
    <t>保亭县保亭中学</t>
  </si>
  <si>
    <t>46002819******0029</t>
  </si>
  <si>
    <t>合格</t>
  </si>
  <si>
    <t>23212619******0785</t>
  </si>
  <si>
    <t>46020019******0025</t>
  </si>
  <si>
    <t>46030019******0324</t>
  </si>
  <si>
    <t>语文教师</t>
  </si>
  <si>
    <t>46020019******4023</t>
  </si>
  <si>
    <t>43010419******2528</t>
  </si>
  <si>
    <t>数学教师</t>
  </si>
  <si>
    <t>22042119******4715</t>
  </si>
  <si>
    <t>46000319******0022</t>
  </si>
  <si>
    <t>英语教师</t>
  </si>
  <si>
    <t>42108719******1644</t>
  </si>
  <si>
    <t>15210319******3330</t>
  </si>
  <si>
    <t>物理教师</t>
  </si>
  <si>
    <t>23023019******193X</t>
  </si>
  <si>
    <t>体育教师</t>
  </si>
  <si>
    <t>22010219******1811</t>
  </si>
  <si>
    <t>43102419******2729</t>
  </si>
  <si>
    <t>46002619******2425</t>
  </si>
  <si>
    <t>42112519******3345</t>
  </si>
  <si>
    <t>46000619******2318</t>
  </si>
  <si>
    <t>22240419******2239</t>
  </si>
  <si>
    <t>37132719******6425</t>
  </si>
  <si>
    <t>保亭县民族中学</t>
  </si>
  <si>
    <t>51090219******3623</t>
  </si>
  <si>
    <t>22012219******3545</t>
  </si>
  <si>
    <t>保亭思源实验学校中学部</t>
  </si>
  <si>
    <t>46000319******3467</t>
  </si>
  <si>
    <t>46002819******2424</t>
  </si>
  <si>
    <t>历史教师</t>
  </si>
  <si>
    <t>37028219******7533</t>
  </si>
  <si>
    <t>14042619******5639</t>
  </si>
  <si>
    <t>地理教师</t>
  </si>
  <si>
    <t>22028119******8612</t>
  </si>
  <si>
    <t>23110219******2019</t>
  </si>
  <si>
    <t>14262519******0762</t>
  </si>
  <si>
    <t>23052119******1125</t>
  </si>
  <si>
    <t>保亭县首都师范大学海南保亭实验中学</t>
  </si>
  <si>
    <t>41092819******5466</t>
  </si>
  <si>
    <t>23010319******4226</t>
  </si>
  <si>
    <t>34253019******5029</t>
  </si>
  <si>
    <t>15210319******1521</t>
  </si>
  <si>
    <t>23900519******0722</t>
  </si>
  <si>
    <t>保亭县南茂中学</t>
  </si>
  <si>
    <t>62282519******3085</t>
  </si>
  <si>
    <t>生物教师</t>
  </si>
  <si>
    <t>保亭县新政镇初级中学</t>
  </si>
  <si>
    <t>23050219******1519</t>
  </si>
  <si>
    <t>23100519******5225</t>
  </si>
  <si>
    <t>13112419******324X</t>
  </si>
  <si>
    <t>保亭县三道镇初级中学</t>
  </si>
  <si>
    <t>15210319******002X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</si>
</sst>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pane ySplit="2" topLeftCell="A3" activePane="bottomLeft" state="frozen"/>
      <selection pane="bottomLeft" activeCell="H10" sqref="H10"/>
    </sheetView>
  </sheetViews>
  <sheetFormatPr defaultColWidth="9.00390625" defaultRowHeight="15"/>
  <cols>
    <col min="1" max="1" width="5.8515625" style="2" customWidth="1"/>
    <col min="2" max="2" width="9.421875" style="2" customWidth="1"/>
    <col min="3" max="3" width="37.00390625" style="2" customWidth="1"/>
    <col min="4" max="4" width="7.421875" style="2" customWidth="1"/>
    <col min="5" max="5" width="20.421875" style="2" customWidth="1"/>
    <col min="6" max="16384" width="9.00390625" style="2" customWidth="1"/>
  </cols>
  <sheetData>
    <row r="1" spans="1:6" ht="37.5" customHeight="1">
      <c r="A1" s="3" t="s">
        <v>0</v>
      </c>
      <c r="B1" s="4"/>
      <c r="C1" s="4"/>
      <c r="D1" s="4"/>
      <c r="E1" s="4"/>
      <c r="F1" s="4"/>
    </row>
    <row r="2" spans="1:6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tr">
        <f>"1001"</f>
        <v>1001</v>
      </c>
      <c r="B3" s="6" t="s">
        <v>7</v>
      </c>
      <c r="C3" s="6" t="s">
        <v>8</v>
      </c>
      <c r="D3" s="6" t="str">
        <f>"林莹"</f>
        <v>林莹</v>
      </c>
      <c r="E3" s="6" t="s">
        <v>9</v>
      </c>
      <c r="F3" s="5" t="s">
        <v>10</v>
      </c>
    </row>
    <row r="4" spans="1:6" ht="24.75" customHeight="1">
      <c r="A4" s="6" t="str">
        <f>"1001"</f>
        <v>1001</v>
      </c>
      <c r="B4" s="6" t="s">
        <v>7</v>
      </c>
      <c r="C4" s="6" t="s">
        <v>8</v>
      </c>
      <c r="D4" s="6" t="str">
        <f>"孙丹丹"</f>
        <v>孙丹丹</v>
      </c>
      <c r="E4" s="6" t="s">
        <v>11</v>
      </c>
      <c r="F4" s="5" t="s">
        <v>10</v>
      </c>
    </row>
    <row r="5" spans="1:6" ht="24.75" customHeight="1">
      <c r="A5" s="6" t="str">
        <f>"1001"</f>
        <v>1001</v>
      </c>
      <c r="B5" s="6" t="s">
        <v>7</v>
      </c>
      <c r="C5" s="6" t="s">
        <v>8</v>
      </c>
      <c r="D5" s="6" t="str">
        <f>"徐倩芸"</f>
        <v>徐倩芸</v>
      </c>
      <c r="E5" s="7" t="s">
        <v>12</v>
      </c>
      <c r="F5" s="5" t="s">
        <v>10</v>
      </c>
    </row>
    <row r="6" spans="1:6" ht="24.75" customHeight="1">
      <c r="A6" s="6" t="str">
        <f>"1001"</f>
        <v>1001</v>
      </c>
      <c r="B6" s="6" t="s">
        <v>7</v>
      </c>
      <c r="C6" s="6" t="s">
        <v>8</v>
      </c>
      <c r="D6" s="6" t="str">
        <f>"陈花香"</f>
        <v>陈花香</v>
      </c>
      <c r="E6" s="6" t="s">
        <v>13</v>
      </c>
      <c r="F6" s="5" t="s">
        <v>10</v>
      </c>
    </row>
    <row r="7" spans="1:6" ht="24.75" customHeight="1">
      <c r="A7" s="6" t="str">
        <f>"1002"</f>
        <v>1002</v>
      </c>
      <c r="B7" s="6" t="s">
        <v>14</v>
      </c>
      <c r="C7" s="6" t="s">
        <v>8</v>
      </c>
      <c r="D7" s="6" t="str">
        <f>"董腾星"</f>
        <v>董腾星</v>
      </c>
      <c r="E7" s="6" t="s">
        <v>15</v>
      </c>
      <c r="F7" s="5" t="s">
        <v>10</v>
      </c>
    </row>
    <row r="8" spans="1:6" ht="24.75" customHeight="1">
      <c r="A8" s="6" t="str">
        <f>"1002"</f>
        <v>1002</v>
      </c>
      <c r="B8" s="6" t="s">
        <v>14</v>
      </c>
      <c r="C8" s="6" t="s">
        <v>8</v>
      </c>
      <c r="D8" s="6" t="str">
        <f>"黄小玮"</f>
        <v>黄小玮</v>
      </c>
      <c r="E8" s="6" t="s">
        <v>16</v>
      </c>
      <c r="F8" s="5" t="s">
        <v>10</v>
      </c>
    </row>
    <row r="9" spans="1:6" ht="24.75" customHeight="1">
      <c r="A9" s="6" t="str">
        <f>"1003"</f>
        <v>1003</v>
      </c>
      <c r="B9" s="6" t="s">
        <v>17</v>
      </c>
      <c r="C9" s="6" t="s">
        <v>8</v>
      </c>
      <c r="D9" s="6" t="str">
        <f>"于新龙"</f>
        <v>于新龙</v>
      </c>
      <c r="E9" s="6" t="s">
        <v>18</v>
      </c>
      <c r="F9" s="5" t="s">
        <v>10</v>
      </c>
    </row>
    <row r="10" spans="1:6" ht="24.75" customHeight="1">
      <c r="A10" s="6" t="str">
        <f>"1003"</f>
        <v>1003</v>
      </c>
      <c r="B10" s="6" t="s">
        <v>17</v>
      </c>
      <c r="C10" s="6" t="s">
        <v>8</v>
      </c>
      <c r="D10" s="6" t="str">
        <f>"曾惠坤"</f>
        <v>曾惠坤</v>
      </c>
      <c r="E10" s="6" t="s">
        <v>19</v>
      </c>
      <c r="F10" s="5" t="s">
        <v>10</v>
      </c>
    </row>
    <row r="11" spans="1:6" ht="24.75" customHeight="1">
      <c r="A11" s="6" t="str">
        <f>"1004"</f>
        <v>1004</v>
      </c>
      <c r="B11" s="6" t="s">
        <v>20</v>
      </c>
      <c r="C11" s="6" t="s">
        <v>8</v>
      </c>
      <c r="D11" s="6" t="str">
        <f>"董杰"</f>
        <v>董杰</v>
      </c>
      <c r="E11" s="6" t="s">
        <v>21</v>
      </c>
      <c r="F11" s="5" t="s">
        <v>10</v>
      </c>
    </row>
    <row r="12" spans="1:6" ht="24.75" customHeight="1">
      <c r="A12" s="6" t="str">
        <f>"1004"</f>
        <v>1004</v>
      </c>
      <c r="B12" s="6" t="s">
        <v>20</v>
      </c>
      <c r="C12" s="6" t="s">
        <v>8</v>
      </c>
      <c r="D12" s="6" t="str">
        <f>"于龙丰"</f>
        <v>于龙丰</v>
      </c>
      <c r="E12" s="6" t="s">
        <v>22</v>
      </c>
      <c r="F12" s="5" t="s">
        <v>10</v>
      </c>
    </row>
    <row r="13" spans="1:6" ht="24.75" customHeight="1">
      <c r="A13" s="6" t="str">
        <f>"1005"</f>
        <v>1005</v>
      </c>
      <c r="B13" s="6" t="s">
        <v>23</v>
      </c>
      <c r="C13" s="6" t="s">
        <v>8</v>
      </c>
      <c r="D13" s="6" t="str">
        <f>"房洪亮"</f>
        <v>房洪亮</v>
      </c>
      <c r="E13" s="6" t="s">
        <v>24</v>
      </c>
      <c r="F13" s="5" t="s">
        <v>10</v>
      </c>
    </row>
    <row r="14" spans="1:6" ht="24.75" customHeight="1">
      <c r="A14" s="6" t="str">
        <f aca="true" t="shared" si="0" ref="A14:A20">"1006"</f>
        <v>1006</v>
      </c>
      <c r="B14" s="6" t="s">
        <v>25</v>
      </c>
      <c r="C14" s="6" t="s">
        <v>8</v>
      </c>
      <c r="D14" s="6" t="str">
        <f>"李尚宸"</f>
        <v>李尚宸</v>
      </c>
      <c r="E14" s="6" t="s">
        <v>26</v>
      </c>
      <c r="F14" s="5" t="s">
        <v>10</v>
      </c>
    </row>
    <row r="15" spans="1:6" ht="24.75" customHeight="1">
      <c r="A15" s="6" t="str">
        <f t="shared" si="0"/>
        <v>1006</v>
      </c>
      <c r="B15" s="6" t="s">
        <v>25</v>
      </c>
      <c r="C15" s="6" t="s">
        <v>8</v>
      </c>
      <c r="D15" s="6" t="str">
        <f>"李金"</f>
        <v>李金</v>
      </c>
      <c r="E15" s="6" t="s">
        <v>27</v>
      </c>
      <c r="F15" s="5" t="s">
        <v>10</v>
      </c>
    </row>
    <row r="16" spans="1:6" ht="24.75" customHeight="1">
      <c r="A16" s="6" t="str">
        <f t="shared" si="0"/>
        <v>1006</v>
      </c>
      <c r="B16" s="6" t="s">
        <v>25</v>
      </c>
      <c r="C16" s="6" t="s">
        <v>8</v>
      </c>
      <c r="D16" s="6" t="str">
        <f>"梁朝娜"</f>
        <v>梁朝娜</v>
      </c>
      <c r="E16" s="6" t="s">
        <v>28</v>
      </c>
      <c r="F16" s="5" t="s">
        <v>10</v>
      </c>
    </row>
    <row r="17" spans="1:6" ht="24.75" customHeight="1">
      <c r="A17" s="6" t="str">
        <f t="shared" si="0"/>
        <v>1006</v>
      </c>
      <c r="B17" s="6" t="s">
        <v>25</v>
      </c>
      <c r="C17" s="6" t="s">
        <v>8</v>
      </c>
      <c r="D17" s="6" t="str">
        <f>"徐美园"</f>
        <v>徐美园</v>
      </c>
      <c r="E17" s="6" t="s">
        <v>29</v>
      </c>
      <c r="F17" s="5" t="s">
        <v>10</v>
      </c>
    </row>
    <row r="18" spans="1:6" ht="24.75" customHeight="1">
      <c r="A18" s="6" t="str">
        <f t="shared" si="0"/>
        <v>1006</v>
      </c>
      <c r="B18" s="6" t="s">
        <v>25</v>
      </c>
      <c r="C18" s="6" t="s">
        <v>8</v>
      </c>
      <c r="D18" s="6" t="str">
        <f>"冯积汉"</f>
        <v>冯积汉</v>
      </c>
      <c r="E18" s="6" t="s">
        <v>30</v>
      </c>
      <c r="F18" s="5" t="s">
        <v>10</v>
      </c>
    </row>
    <row r="19" spans="1:6" ht="24.75" customHeight="1">
      <c r="A19" s="6" t="str">
        <f t="shared" si="0"/>
        <v>1006</v>
      </c>
      <c r="B19" s="6" t="s">
        <v>25</v>
      </c>
      <c r="C19" s="6" t="s">
        <v>8</v>
      </c>
      <c r="D19" s="6" t="str">
        <f>"刘洋"</f>
        <v>刘洋</v>
      </c>
      <c r="E19" s="6" t="s">
        <v>31</v>
      </c>
      <c r="F19" s="5" t="s">
        <v>10</v>
      </c>
    </row>
    <row r="20" spans="1:6" ht="24.75" customHeight="1">
      <c r="A20" s="6" t="str">
        <f t="shared" si="0"/>
        <v>1006</v>
      </c>
      <c r="B20" s="6" t="s">
        <v>25</v>
      </c>
      <c r="C20" s="6" t="s">
        <v>8</v>
      </c>
      <c r="D20" s="6" t="str">
        <f>"王晓林"</f>
        <v>王晓林</v>
      </c>
      <c r="E20" s="7" t="s">
        <v>32</v>
      </c>
      <c r="F20" s="5" t="s">
        <v>10</v>
      </c>
    </row>
    <row r="21" spans="1:6" ht="24.75" customHeight="1">
      <c r="A21" s="6" t="str">
        <f>"2001"</f>
        <v>2001</v>
      </c>
      <c r="B21" s="6" t="s">
        <v>14</v>
      </c>
      <c r="C21" s="6" t="s">
        <v>33</v>
      </c>
      <c r="D21" s="6" t="str">
        <f>"李均"</f>
        <v>李均</v>
      </c>
      <c r="E21" s="7" t="s">
        <v>34</v>
      </c>
      <c r="F21" s="5" t="s">
        <v>10</v>
      </c>
    </row>
    <row r="22" spans="1:6" ht="24.75" customHeight="1">
      <c r="A22" s="6" t="str">
        <f>"2002"</f>
        <v>2002</v>
      </c>
      <c r="B22" s="6" t="s">
        <v>17</v>
      </c>
      <c r="C22" s="6" t="s">
        <v>33</v>
      </c>
      <c r="D22" s="6" t="str">
        <f>"王婷婷"</f>
        <v>王婷婷</v>
      </c>
      <c r="E22" s="7" t="s">
        <v>35</v>
      </c>
      <c r="F22" s="5" t="s">
        <v>10</v>
      </c>
    </row>
    <row r="23" spans="1:6" ht="24.75" customHeight="1">
      <c r="A23" s="6" t="str">
        <f>"3001"</f>
        <v>3001</v>
      </c>
      <c r="B23" s="6" t="s">
        <v>7</v>
      </c>
      <c r="C23" s="6" t="s">
        <v>36</v>
      </c>
      <c r="D23" s="6" t="str">
        <f>"羊秀姣"</f>
        <v>羊秀姣</v>
      </c>
      <c r="E23" s="7" t="s">
        <v>37</v>
      </c>
      <c r="F23" s="5" t="s">
        <v>10</v>
      </c>
    </row>
    <row r="24" spans="1:6" ht="24.75" customHeight="1">
      <c r="A24" s="6" t="str">
        <f>"3001"</f>
        <v>3001</v>
      </c>
      <c r="B24" s="6" t="s">
        <v>7</v>
      </c>
      <c r="C24" s="6" t="s">
        <v>36</v>
      </c>
      <c r="D24" s="6" t="str">
        <f>"林小女"</f>
        <v>林小女</v>
      </c>
      <c r="E24" s="7" t="s">
        <v>38</v>
      </c>
      <c r="F24" s="5" t="s">
        <v>10</v>
      </c>
    </row>
    <row r="25" spans="1:6" ht="24.75" customHeight="1">
      <c r="A25" s="6" t="str">
        <f>"3002"</f>
        <v>3002</v>
      </c>
      <c r="B25" s="6" t="s">
        <v>39</v>
      </c>
      <c r="C25" s="6" t="s">
        <v>36</v>
      </c>
      <c r="D25" s="6" t="str">
        <f>"张宗金"</f>
        <v>张宗金</v>
      </c>
      <c r="E25" s="7" t="s">
        <v>40</v>
      </c>
      <c r="F25" s="5" t="s">
        <v>10</v>
      </c>
    </row>
    <row r="26" spans="1:6" ht="24.75" customHeight="1">
      <c r="A26" s="6" t="str">
        <f>"3002"</f>
        <v>3002</v>
      </c>
      <c r="B26" s="6" t="s">
        <v>39</v>
      </c>
      <c r="C26" s="6" t="s">
        <v>36</v>
      </c>
      <c r="D26" s="6" t="str">
        <f>"张栋梁"</f>
        <v>张栋梁</v>
      </c>
      <c r="E26" s="7" t="s">
        <v>41</v>
      </c>
      <c r="F26" s="5" t="s">
        <v>10</v>
      </c>
    </row>
    <row r="27" spans="1:6" ht="24.75" customHeight="1">
      <c r="A27" s="6" t="str">
        <f>"3003"</f>
        <v>3003</v>
      </c>
      <c r="B27" s="6" t="s">
        <v>42</v>
      </c>
      <c r="C27" s="6" t="s">
        <v>36</v>
      </c>
      <c r="D27" s="6" t="str">
        <f>"王鹤君"</f>
        <v>王鹤君</v>
      </c>
      <c r="E27" s="7" t="s">
        <v>43</v>
      </c>
      <c r="F27" s="5" t="s">
        <v>10</v>
      </c>
    </row>
    <row r="28" spans="1:6" ht="24.75" customHeight="1">
      <c r="A28" s="6" t="str">
        <f>"3003"</f>
        <v>3003</v>
      </c>
      <c r="B28" s="6" t="s">
        <v>42</v>
      </c>
      <c r="C28" s="6" t="s">
        <v>36</v>
      </c>
      <c r="D28" s="6" t="str">
        <f>"张海天"</f>
        <v>张海天</v>
      </c>
      <c r="E28" s="7" t="s">
        <v>44</v>
      </c>
      <c r="F28" s="5" t="s">
        <v>10</v>
      </c>
    </row>
    <row r="29" spans="1:6" ht="24.75" customHeight="1">
      <c r="A29" s="6" t="str">
        <f>"3003"</f>
        <v>3003</v>
      </c>
      <c r="B29" s="6" t="s">
        <v>42</v>
      </c>
      <c r="C29" s="6" t="s">
        <v>36</v>
      </c>
      <c r="D29" s="6" t="str">
        <f>"李莉"</f>
        <v>李莉</v>
      </c>
      <c r="E29" s="7" t="s">
        <v>45</v>
      </c>
      <c r="F29" s="5" t="s">
        <v>10</v>
      </c>
    </row>
    <row r="30" spans="1:6" ht="24.75" customHeight="1">
      <c r="A30" s="6" t="str">
        <f>"3003"</f>
        <v>3003</v>
      </c>
      <c r="B30" s="6" t="s">
        <v>42</v>
      </c>
      <c r="C30" s="6" t="s">
        <v>36</v>
      </c>
      <c r="D30" s="6" t="str">
        <f>"王昕卉"</f>
        <v>王昕卉</v>
      </c>
      <c r="E30" s="7" t="s">
        <v>46</v>
      </c>
      <c r="F30" s="5" t="s">
        <v>10</v>
      </c>
    </row>
    <row r="31" spans="1:6" ht="24.75" customHeight="1">
      <c r="A31" s="6" t="str">
        <f>"4001"</f>
        <v>4001</v>
      </c>
      <c r="B31" s="6" t="s">
        <v>7</v>
      </c>
      <c r="C31" s="6" t="s">
        <v>47</v>
      </c>
      <c r="D31" s="6" t="str">
        <f>"许彦彦"</f>
        <v>许彦彦</v>
      </c>
      <c r="E31" s="7" t="s">
        <v>48</v>
      </c>
      <c r="F31" s="5" t="s">
        <v>10</v>
      </c>
    </row>
    <row r="32" spans="1:6" ht="24.75" customHeight="1">
      <c r="A32" s="6" t="str">
        <f>"4003"</f>
        <v>4003</v>
      </c>
      <c r="B32" s="6" t="s">
        <v>20</v>
      </c>
      <c r="C32" s="6" t="s">
        <v>47</v>
      </c>
      <c r="D32" s="6" t="str">
        <f>"郎爽"</f>
        <v>郎爽</v>
      </c>
      <c r="E32" s="7" t="s">
        <v>49</v>
      </c>
      <c r="F32" s="5" t="s">
        <v>10</v>
      </c>
    </row>
    <row r="33" spans="1:6" ht="24.75" customHeight="1">
      <c r="A33" s="6" t="str">
        <f>"4003"</f>
        <v>4003</v>
      </c>
      <c r="B33" s="6" t="s">
        <v>20</v>
      </c>
      <c r="C33" s="6" t="s">
        <v>47</v>
      </c>
      <c r="D33" s="6" t="str">
        <f>"胡亚男"</f>
        <v>胡亚男</v>
      </c>
      <c r="E33" s="7" t="s">
        <v>50</v>
      </c>
      <c r="F33" s="5" t="s">
        <v>10</v>
      </c>
    </row>
    <row r="34" spans="1:6" ht="24.75" customHeight="1">
      <c r="A34" s="6" t="str">
        <f>"4003"</f>
        <v>4003</v>
      </c>
      <c r="B34" s="6" t="s">
        <v>20</v>
      </c>
      <c r="C34" s="6" t="s">
        <v>47</v>
      </c>
      <c r="D34" s="6" t="str">
        <f>"王迪"</f>
        <v>王迪</v>
      </c>
      <c r="E34" s="7" t="s">
        <v>51</v>
      </c>
      <c r="F34" s="5" t="s">
        <v>10</v>
      </c>
    </row>
    <row r="35" spans="1:6" ht="24.75" customHeight="1">
      <c r="A35" s="6" t="str">
        <f>"4004"</f>
        <v>4004</v>
      </c>
      <c r="B35" s="6" t="s">
        <v>39</v>
      </c>
      <c r="C35" s="6" t="s">
        <v>47</v>
      </c>
      <c r="D35" s="6" t="str">
        <f>"李成红"</f>
        <v>李成红</v>
      </c>
      <c r="E35" s="7" t="s">
        <v>52</v>
      </c>
      <c r="F35" s="5" t="s">
        <v>10</v>
      </c>
    </row>
    <row r="36" spans="1:6" ht="24.75" customHeight="1">
      <c r="A36" s="6" t="str">
        <f>"5003"</f>
        <v>5003</v>
      </c>
      <c r="B36" s="6" t="s">
        <v>39</v>
      </c>
      <c r="C36" s="6" t="s">
        <v>53</v>
      </c>
      <c r="D36" s="6" t="str">
        <f>"高苗苗"</f>
        <v>高苗苗</v>
      </c>
      <c r="E36" s="7" t="s">
        <v>54</v>
      </c>
      <c r="F36" s="5" t="s">
        <v>10</v>
      </c>
    </row>
    <row r="37" spans="1:6" ht="24.75" customHeight="1">
      <c r="A37" s="6" t="str">
        <f>"7002"</f>
        <v>7002</v>
      </c>
      <c r="B37" s="6" t="s">
        <v>55</v>
      </c>
      <c r="C37" s="6" t="s">
        <v>56</v>
      </c>
      <c r="D37" s="6" t="str">
        <f>"王梓丞"</f>
        <v>王梓丞</v>
      </c>
      <c r="E37" s="7" t="s">
        <v>57</v>
      </c>
      <c r="F37" s="5" t="s">
        <v>10</v>
      </c>
    </row>
    <row r="38" spans="1:6" ht="24.75" customHeight="1">
      <c r="A38" s="6" t="str">
        <f>"7002"</f>
        <v>7002</v>
      </c>
      <c r="B38" s="6" t="s">
        <v>55</v>
      </c>
      <c r="C38" s="6" t="s">
        <v>56</v>
      </c>
      <c r="D38" s="6" t="str">
        <f>"谢冰"</f>
        <v>谢冰</v>
      </c>
      <c r="E38" s="7" t="s">
        <v>58</v>
      </c>
      <c r="F38" s="5" t="s">
        <v>10</v>
      </c>
    </row>
    <row r="39" spans="1:6" ht="24.75" customHeight="1">
      <c r="A39" s="6" t="str">
        <f>"7002"</f>
        <v>7002</v>
      </c>
      <c r="B39" s="6" t="s">
        <v>55</v>
      </c>
      <c r="C39" s="6" t="s">
        <v>56</v>
      </c>
      <c r="D39" s="6" t="str">
        <f>"靳雅萌"</f>
        <v>靳雅萌</v>
      </c>
      <c r="E39" s="6" t="s">
        <v>59</v>
      </c>
      <c r="F39" s="5" t="s">
        <v>10</v>
      </c>
    </row>
    <row r="40" spans="1:6" ht="24.75" customHeight="1">
      <c r="A40" s="6" t="str">
        <f>"8002"</f>
        <v>8002</v>
      </c>
      <c r="B40" s="6" t="s">
        <v>20</v>
      </c>
      <c r="C40" s="6" t="s">
        <v>60</v>
      </c>
      <c r="D40" s="6" t="str">
        <f>"张月"</f>
        <v>张月</v>
      </c>
      <c r="E40" s="6" t="s">
        <v>61</v>
      </c>
      <c r="F40" s="5" t="s">
        <v>10</v>
      </c>
    </row>
  </sheetData>
  <sheetProtection/>
  <autoFilter ref="A2:E40">
    <sortState ref="A3:E40">
      <sortCondition sortBy="value" ref="A3:A40"/>
    </sortState>
  </autoFilter>
  <mergeCells count="1">
    <mergeCell ref="A1:F1"/>
  </mergeCells>
  <printOptions/>
  <pageMargins left="0.75" right="0.75" top="1" bottom="1" header="0.5" footer="0.5"/>
  <pageSetup fitToHeight="0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2021-10-27T07:58:06Z</dcterms:created>
  <dcterms:modified xsi:type="dcterms:W3CDTF">2021-11-03T02:46:57Z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A98B8F7C1FA14D6EAB04A20FD462BA84</vt:lpwstr>
  </property>
  <property fmtid="{D5CDD505-2E9C-101B-9397-08002B2CF9AE}" pid="4" name="KSOProductBuildV">
    <vt:lpwstr>2052-11.8.2.8411</vt:lpwstr>
  </property>
</Properties>
</file>