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1036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<sst xmlns="http://schemas.openxmlformats.org/spreadsheetml/2006/main" count="287" uniqueCount="156">
  <si>
    <t>2021年澄迈县卫生健康委员会公开招聘下属单位工作人员
考核招聘岗位面试人员名单</t>
  </si>
  <si>
    <t>序号</t>
  </si>
  <si>
    <t>岗位名称</t>
  </si>
  <si>
    <t>岗位代码</t>
  </si>
  <si>
    <t>姓名</t>
  </si>
  <si>
    <t>身份证号码</t>
  </si>
  <si>
    <t>备注</t>
  </si>
  <si>
    <t>护理部办事员</t>
  </si>
  <si>
    <t>460027********8503</t>
  </si>
  <si>
    <t>430523********5420</t>
  </si>
  <si>
    <t>放射科医生</t>
  </si>
  <si>
    <t>460027********7636</t>
  </si>
  <si>
    <t>麻醉科医生</t>
  </si>
  <si>
    <t>460025********2413</t>
  </si>
  <si>
    <t>“县属乡用”中医生</t>
  </si>
  <si>
    <t>469023********0039</t>
  </si>
  <si>
    <t>460027********0050</t>
  </si>
  <si>
    <t>460200********4448</t>
  </si>
  <si>
    <t>460027********1010</t>
  </si>
  <si>
    <t>460028********242X</t>
  </si>
  <si>
    <t>460006********276X</t>
  </si>
  <si>
    <t>“县属乡用”医生</t>
  </si>
  <si>
    <t>460027********2319</t>
  </si>
  <si>
    <t>460007********4987</t>
  </si>
  <si>
    <t>医生</t>
  </si>
  <si>
    <t>460027********7612</t>
  </si>
  <si>
    <t>469023********2014</t>
  </si>
  <si>
    <t>460026********0012</t>
  </si>
  <si>
    <t>460003********5829</t>
  </si>
  <si>
    <t>460025********3329</t>
  </si>
  <si>
    <t>460026********242X</t>
  </si>
  <si>
    <t>460004********0027</t>
  </si>
  <si>
    <t>460036********0425</t>
  </si>
  <si>
    <t>460004********4029</t>
  </si>
  <si>
    <t>460033********3576</t>
  </si>
  <si>
    <t>460025********4243</t>
  </si>
  <si>
    <t>影像医生</t>
  </si>
  <si>
    <t>460032********901X</t>
  </si>
  <si>
    <t>460027********0447</t>
  </si>
  <si>
    <t>460004********502X</t>
  </si>
  <si>
    <t>460006********6819</t>
  </si>
  <si>
    <t>460007********5463</t>
  </si>
  <si>
    <t>411282********3163</t>
  </si>
  <si>
    <t>460035********0424</t>
  </si>
  <si>
    <t>中医生</t>
  </si>
  <si>
    <t>460036********0421</t>
  </si>
  <si>
    <t>460027********5616</t>
  </si>
  <si>
    <t>460027********2610</t>
  </si>
  <si>
    <t>460031********3229</t>
  </si>
  <si>
    <t>460026********1242</t>
  </si>
  <si>
    <t>460102********1225</t>
  </si>
  <si>
    <t>460027********2918</t>
  </si>
  <si>
    <t>469003********9511</t>
  </si>
  <si>
    <t>药剂</t>
  </si>
  <si>
    <t>469023********042X</t>
  </si>
  <si>
    <t>460003********2644</t>
  </si>
  <si>
    <t>460027********0041</t>
  </si>
  <si>
    <t>460027********6221</t>
  </si>
  <si>
    <t>460027********1027</t>
  </si>
  <si>
    <t>460027********5969</t>
  </si>
  <si>
    <t>460003********3281</t>
  </si>
  <si>
    <t>460006********2323</t>
  </si>
  <si>
    <t>460027********8224</t>
  </si>
  <si>
    <t>460025********212X</t>
  </si>
  <si>
    <t>460104********0926</t>
  </si>
  <si>
    <t>460005********0721</t>
  </si>
  <si>
    <t>460004********2020</t>
  </si>
  <si>
    <t>460027********4428</t>
  </si>
  <si>
    <t>460027********4437</t>
  </si>
  <si>
    <t>460027********2640</t>
  </si>
  <si>
    <t>460004********002X</t>
  </si>
  <si>
    <t>460004********5220</t>
  </si>
  <si>
    <t>460033********3212</t>
  </si>
  <si>
    <t>460025********3019</t>
  </si>
  <si>
    <t>469023********0018</t>
  </si>
  <si>
    <t>460027********2922</t>
  </si>
  <si>
    <t>460003********0244</t>
  </si>
  <si>
    <t>460027********3721</t>
  </si>
  <si>
    <t>460027********7924</t>
  </si>
  <si>
    <t>460033********452X</t>
  </si>
  <si>
    <t>460025********2483</t>
  </si>
  <si>
    <t>460027********2023</t>
  </si>
  <si>
    <t>460027********4120</t>
  </si>
  <si>
    <t>460027********6623</t>
  </si>
  <si>
    <t>460104********1227</t>
  </si>
  <si>
    <t>460027********3728</t>
  </si>
  <si>
    <t>460025********3910</t>
  </si>
  <si>
    <t>460031********5223</t>
  </si>
  <si>
    <t>460026********3620</t>
  </si>
  <si>
    <t>460027********1369</t>
  </si>
  <si>
    <t>469003********4824</t>
  </si>
  <si>
    <t>460027********0023</t>
  </si>
  <si>
    <t>460028********322X</t>
  </si>
  <si>
    <t>460025********0062</t>
  </si>
  <si>
    <t>460003********6626</t>
  </si>
  <si>
    <t>460027********5964</t>
  </si>
  <si>
    <t>460004********542X</t>
  </si>
  <si>
    <t>460004********4046</t>
  </si>
  <si>
    <t>460004********3423</t>
  </si>
  <si>
    <t>460004********1242</t>
  </si>
  <si>
    <t>460027********1324</t>
  </si>
  <si>
    <t>460003********4663</t>
  </si>
  <si>
    <t>460027********5718</t>
  </si>
  <si>
    <t>460003********7722</t>
  </si>
  <si>
    <t>460007********4986</t>
  </si>
  <si>
    <t>460004********5610</t>
  </si>
  <si>
    <t>460006********312X</t>
  </si>
  <si>
    <t>460027********442X</t>
  </si>
  <si>
    <t>460004********0248</t>
  </si>
  <si>
    <t>460030********5123</t>
  </si>
  <si>
    <t>460004********1217</t>
  </si>
  <si>
    <t>460028********7624</t>
  </si>
  <si>
    <t>460003********7621</t>
  </si>
  <si>
    <t>460031********0814</t>
  </si>
  <si>
    <t>460027********2948</t>
  </si>
  <si>
    <t>460027********1362</t>
  </si>
  <si>
    <t>460026********1829</t>
  </si>
  <si>
    <t>460002********3045</t>
  </si>
  <si>
    <t>460027********2327</t>
  </si>
  <si>
    <t>460006********4442</t>
  </si>
  <si>
    <t>460003********224X</t>
  </si>
  <si>
    <t>460027********0026</t>
  </si>
  <si>
    <t>460003********2045</t>
  </si>
  <si>
    <t>460027********2025</t>
  </si>
  <si>
    <t>460027********4126</t>
  </si>
  <si>
    <t>460004********1424</t>
  </si>
  <si>
    <t>460027********2987</t>
  </si>
  <si>
    <t>460004********302X</t>
  </si>
  <si>
    <t>460027********3724</t>
  </si>
  <si>
    <t>450881********2362</t>
  </si>
  <si>
    <t>460004********4827</t>
  </si>
  <si>
    <t>460027********4123</t>
  </si>
  <si>
    <t>460027********5689</t>
  </si>
  <si>
    <t>460028********0887</t>
  </si>
  <si>
    <t>460027********0028</t>
  </si>
  <si>
    <t>460028********002X</t>
  </si>
  <si>
    <t>460033********3241</t>
  </si>
  <si>
    <t>460004********1621</t>
  </si>
  <si>
    <t>469003********6746</t>
  </si>
  <si>
    <t>460027********3722</t>
  </si>
  <si>
    <t>460003********4709</t>
  </si>
  <si>
    <t>460028********0034</t>
  </si>
  <si>
    <t>469003********2222</t>
  </si>
  <si>
    <t>460027********8221</t>
  </si>
  <si>
    <t>460027********1327</t>
  </si>
  <si>
    <t>460027********1365</t>
  </si>
  <si>
    <t>460030********0020</t>
  </si>
  <si>
    <t>460004********1427</t>
  </si>
  <si>
    <t>460003********281X</t>
  </si>
  <si>
    <t>460005********4849</t>
  </si>
  <si>
    <t>460004********1428</t>
  </si>
  <si>
    <t>460003********3020</t>
  </si>
  <si>
    <t>460027********1352</t>
  </si>
  <si>
    <t>460026********0660</t>
  </si>
  <si>
    <t>460027********412X</t>
  </si>
  <si>
    <t>460003********2626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</si>
</sst>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仿宋"/>
      <family val="3"/>
    </font>
    <font>
      <sz val="9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20"/>
      <color theme="1"/>
      <name val="Calibri"/>
      <family val="0"/>
    </font>
    <font>
      <sz val="16"/>
      <color theme="1"/>
      <name val="方正小标宋简体"/>
      <family val="4"/>
    </font>
    <font>
      <b/>
      <sz val="11"/>
      <color theme="1"/>
      <name val="Calibri Light"/>
      <family val="0"/>
    </font>
    <font>
      <sz val="12"/>
      <color theme="1"/>
      <name val="仿宋"/>
      <family val="3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4" fillId="33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SheetLayoutView="100" workbookViewId="0" topLeftCell="A124">
      <selection activeCell="D41" sqref="D41:D142"/>
    </sheetView>
  </sheetViews>
  <sheetFormatPr defaultColWidth="9.00390625" defaultRowHeight="15"/>
  <cols>
    <col min="1" max="1" width="9.00390625" style="2" customWidth="1"/>
    <col min="2" max="2" width="19.421875" style="2" customWidth="1"/>
    <col min="3" max="3" width="10.8515625" style="2" customWidth="1"/>
    <col min="4" max="4" width="12.7109375" style="2" customWidth="1"/>
    <col min="5" max="5" width="24.8515625" style="2" customWidth="1"/>
    <col min="6" max="6" width="11.28125" style="2" customWidth="1"/>
    <col min="7" max="16384" width="9.00390625" style="2" customWidth="1"/>
  </cols>
  <sheetData>
    <row r="1" spans="1:6" ht="63" customHeight="1">
      <c r="A1" s="4" t="s">
        <v>0</v>
      </c>
      <c r="B1" s="5"/>
      <c r="C1" s="5"/>
      <c r="D1" s="5"/>
      <c r="E1" s="5"/>
      <c r="F1" s="5"/>
    </row>
    <row r="2" spans="1:6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9" s="2" customFormat="1" ht="24" customHeight="1">
      <c r="A3" s="7">
        <v>1</v>
      </c>
      <c r="B3" s="7" t="s">
        <v>7</v>
      </c>
      <c r="C3" s="7" t="str">
        <f>"108"</f>
        <v>108</v>
      </c>
      <c r="D3" s="7" t="str">
        <f>"王春菊"</f>
        <v>王春菊</v>
      </c>
      <c r="E3" s="7" t="s">
        <v>8</v>
      </c>
      <c r="F3" s="7"/>
      <c r="I3" s="8"/>
    </row>
    <row r="4" spans="1:6" s="2" customFormat="1" ht="24" customHeight="1">
      <c r="A4" s="7">
        <v>2</v>
      </c>
      <c r="B4" s="7" t="s">
        <v>7</v>
      </c>
      <c r="C4" s="7" t="str">
        <f>"108"</f>
        <v>108</v>
      </c>
      <c r="D4" s="7" t="str">
        <f>"唐香云"</f>
        <v>唐香云</v>
      </c>
      <c r="E4" s="7" t="s">
        <v>9</v>
      </c>
      <c r="F4" s="7"/>
    </row>
    <row r="5" spans="1:6" s="2" customFormat="1" ht="24" customHeight="1">
      <c r="A5" s="7">
        <v>3</v>
      </c>
      <c r="B5" s="7" t="s">
        <v>10</v>
      </c>
      <c r="C5" s="7" t="str">
        <f>"110"</f>
        <v>110</v>
      </c>
      <c r="D5" s="7" t="str">
        <f>"王曦"</f>
        <v>王曦</v>
      </c>
      <c r="E5" s="7" t="s">
        <v>11</v>
      </c>
      <c r="F5" s="7"/>
    </row>
    <row r="6" spans="1:6" s="2" customFormat="1" ht="24" customHeight="1">
      <c r="A6" s="7">
        <v>4</v>
      </c>
      <c r="B6" s="7" t="s">
        <v>12</v>
      </c>
      <c r="C6" s="7" t="str">
        <f>"111"</f>
        <v>111</v>
      </c>
      <c r="D6" s="7" t="str">
        <f>"吴祖殖"</f>
        <v>吴祖殖</v>
      </c>
      <c r="E6" s="7" t="s">
        <v>13</v>
      </c>
      <c r="F6" s="7"/>
    </row>
    <row r="7" spans="1:6" s="2" customFormat="1" ht="24" customHeight="1">
      <c r="A7" s="7">
        <v>5</v>
      </c>
      <c r="B7" s="7" t="s">
        <v>14</v>
      </c>
      <c r="C7" s="7" t="str">
        <f aca="true" t="shared" si="0" ref="C7:C12">"118"</f>
        <v>118</v>
      </c>
      <c r="D7" s="7" t="str">
        <f>"李子千"</f>
        <v>李子千</v>
      </c>
      <c r="E7" s="7" t="s">
        <v>15</v>
      </c>
      <c r="F7" s="7"/>
    </row>
    <row r="8" spans="1:6" s="2" customFormat="1" ht="24" customHeight="1">
      <c r="A8" s="7">
        <v>6</v>
      </c>
      <c r="B8" s="7" t="s">
        <v>14</v>
      </c>
      <c r="C8" s="7" t="str">
        <f t="shared" si="0"/>
        <v>118</v>
      </c>
      <c r="D8" s="7" t="str">
        <f>"徐瑞锋"</f>
        <v>徐瑞锋</v>
      </c>
      <c r="E8" s="7" t="s">
        <v>16</v>
      </c>
      <c r="F8" s="7"/>
    </row>
    <row r="9" spans="1:6" s="2" customFormat="1" ht="24" customHeight="1">
      <c r="A9" s="7">
        <v>7</v>
      </c>
      <c r="B9" s="7" t="s">
        <v>14</v>
      </c>
      <c r="C9" s="7" t="str">
        <f t="shared" si="0"/>
        <v>118</v>
      </c>
      <c r="D9" s="7" t="str">
        <f>"卢洁"</f>
        <v>卢洁</v>
      </c>
      <c r="E9" s="7" t="s">
        <v>17</v>
      </c>
      <c r="F9" s="7"/>
    </row>
    <row r="10" spans="1:6" s="2" customFormat="1" ht="24" customHeight="1">
      <c r="A10" s="7">
        <v>8</v>
      </c>
      <c r="B10" s="7" t="s">
        <v>14</v>
      </c>
      <c r="C10" s="7" t="str">
        <f t="shared" si="0"/>
        <v>118</v>
      </c>
      <c r="D10" s="7" t="str">
        <f>"林友师"</f>
        <v>林友师</v>
      </c>
      <c r="E10" s="7" t="s">
        <v>18</v>
      </c>
      <c r="F10" s="7"/>
    </row>
    <row r="11" spans="1:6" s="2" customFormat="1" ht="24" customHeight="1">
      <c r="A11" s="7">
        <v>9</v>
      </c>
      <c r="B11" s="7" t="s">
        <v>14</v>
      </c>
      <c r="C11" s="7" t="str">
        <f t="shared" si="0"/>
        <v>118</v>
      </c>
      <c r="D11" s="7" t="str">
        <f>"陈美美"</f>
        <v>陈美美</v>
      </c>
      <c r="E11" s="7" t="s">
        <v>19</v>
      </c>
      <c r="F11" s="7"/>
    </row>
    <row r="12" spans="1:6" s="2" customFormat="1" ht="24" customHeight="1">
      <c r="A12" s="7">
        <v>10</v>
      </c>
      <c r="B12" s="7" t="s">
        <v>14</v>
      </c>
      <c r="C12" s="7" t="str">
        <f t="shared" si="0"/>
        <v>118</v>
      </c>
      <c r="D12" s="7" t="str">
        <f>"符田容"</f>
        <v>符田容</v>
      </c>
      <c r="E12" s="7" t="s">
        <v>20</v>
      </c>
      <c r="F12" s="7"/>
    </row>
    <row r="13" spans="1:6" s="2" customFormat="1" ht="24" customHeight="1">
      <c r="A13" s="7">
        <v>11</v>
      </c>
      <c r="B13" s="7" t="s">
        <v>21</v>
      </c>
      <c r="C13" s="7" t="str">
        <f>"119"</f>
        <v>119</v>
      </c>
      <c r="D13" s="7" t="str">
        <f>"黄仁能"</f>
        <v>黄仁能</v>
      </c>
      <c r="E13" s="7" t="s">
        <v>22</v>
      </c>
      <c r="F13" s="7"/>
    </row>
    <row r="14" spans="1:6" s="2" customFormat="1" ht="24" customHeight="1">
      <c r="A14" s="7">
        <v>12</v>
      </c>
      <c r="B14" s="7" t="s">
        <v>21</v>
      </c>
      <c r="C14" s="7" t="str">
        <f>"119"</f>
        <v>119</v>
      </c>
      <c r="D14" s="7" t="str">
        <f>"符潇琼"</f>
        <v>符潇琼</v>
      </c>
      <c r="E14" s="7" t="s">
        <v>23</v>
      </c>
      <c r="F14" s="7"/>
    </row>
    <row r="15" spans="1:6" s="2" customFormat="1" ht="24" customHeight="1">
      <c r="A15" s="7">
        <v>13</v>
      </c>
      <c r="B15" s="7" t="s">
        <v>24</v>
      </c>
      <c r="C15" s="7" t="str">
        <f aca="true" t="shared" si="1" ref="C15:C25">"120"</f>
        <v>120</v>
      </c>
      <c r="D15" s="7" t="str">
        <f>"李明强"</f>
        <v>李明强</v>
      </c>
      <c r="E15" s="7" t="s">
        <v>25</v>
      </c>
      <c r="F15" s="7"/>
    </row>
    <row r="16" spans="1:6" s="2" customFormat="1" ht="24" customHeight="1">
      <c r="A16" s="7">
        <v>14</v>
      </c>
      <c r="B16" s="7" t="s">
        <v>24</v>
      </c>
      <c r="C16" s="7" t="str">
        <f t="shared" si="1"/>
        <v>120</v>
      </c>
      <c r="D16" s="7" t="str">
        <f>"陈崇武"</f>
        <v>陈崇武</v>
      </c>
      <c r="E16" s="7" t="s">
        <v>26</v>
      </c>
      <c r="F16" s="7"/>
    </row>
    <row r="17" spans="1:6" s="2" customFormat="1" ht="24" customHeight="1">
      <c r="A17" s="7">
        <v>15</v>
      </c>
      <c r="B17" s="7" t="s">
        <v>24</v>
      </c>
      <c r="C17" s="7" t="str">
        <f t="shared" si="1"/>
        <v>120</v>
      </c>
      <c r="D17" s="7" t="str">
        <f>"林正凤"</f>
        <v>林正凤</v>
      </c>
      <c r="E17" s="7" t="s">
        <v>27</v>
      </c>
      <c r="F17" s="7"/>
    </row>
    <row r="18" spans="1:6" s="2" customFormat="1" ht="24" customHeight="1">
      <c r="A18" s="7">
        <v>16</v>
      </c>
      <c r="B18" s="7" t="s">
        <v>24</v>
      </c>
      <c r="C18" s="7" t="str">
        <f t="shared" si="1"/>
        <v>120</v>
      </c>
      <c r="D18" s="7" t="str">
        <f>"黄晓丹"</f>
        <v>黄晓丹</v>
      </c>
      <c r="E18" s="7" t="s">
        <v>28</v>
      </c>
      <c r="F18" s="7"/>
    </row>
    <row r="19" spans="1:6" s="2" customFormat="1" ht="24" customHeight="1">
      <c r="A19" s="7">
        <v>17</v>
      </c>
      <c r="B19" s="7" t="s">
        <v>24</v>
      </c>
      <c r="C19" s="7" t="str">
        <f t="shared" si="1"/>
        <v>120</v>
      </c>
      <c r="D19" s="7" t="str">
        <f>"吴多娇"</f>
        <v>吴多娇</v>
      </c>
      <c r="E19" s="7" t="s">
        <v>29</v>
      </c>
      <c r="F19" s="7"/>
    </row>
    <row r="20" spans="1:6" s="2" customFormat="1" ht="24" customHeight="1">
      <c r="A20" s="7">
        <v>18</v>
      </c>
      <c r="B20" s="7" t="s">
        <v>24</v>
      </c>
      <c r="C20" s="7" t="str">
        <f t="shared" si="1"/>
        <v>120</v>
      </c>
      <c r="D20" s="7" t="str">
        <f>"莫家积"</f>
        <v>莫家积</v>
      </c>
      <c r="E20" s="7" t="s">
        <v>30</v>
      </c>
      <c r="F20" s="7"/>
    </row>
    <row r="21" spans="1:6" s="2" customFormat="1" ht="24" customHeight="1">
      <c r="A21" s="7">
        <v>19</v>
      </c>
      <c r="B21" s="7" t="s">
        <v>24</v>
      </c>
      <c r="C21" s="7" t="str">
        <f t="shared" si="1"/>
        <v>120</v>
      </c>
      <c r="D21" s="7" t="str">
        <f>"陈新新"</f>
        <v>陈新新</v>
      </c>
      <c r="E21" s="7" t="s">
        <v>31</v>
      </c>
      <c r="F21" s="7"/>
    </row>
    <row r="22" spans="1:6" s="2" customFormat="1" ht="24" customHeight="1">
      <c r="A22" s="7">
        <v>20</v>
      </c>
      <c r="B22" s="7" t="s">
        <v>24</v>
      </c>
      <c r="C22" s="7" t="str">
        <f t="shared" si="1"/>
        <v>120</v>
      </c>
      <c r="D22" s="7" t="str">
        <f>"唐尉龄"</f>
        <v>唐尉龄</v>
      </c>
      <c r="E22" s="7" t="s">
        <v>32</v>
      </c>
      <c r="F22" s="7"/>
    </row>
    <row r="23" spans="1:6" s="2" customFormat="1" ht="24" customHeight="1">
      <c r="A23" s="7">
        <v>21</v>
      </c>
      <c r="B23" s="7" t="s">
        <v>24</v>
      </c>
      <c r="C23" s="7" t="str">
        <f t="shared" si="1"/>
        <v>120</v>
      </c>
      <c r="D23" s="7" t="str">
        <f>"陈进娃"</f>
        <v>陈进娃</v>
      </c>
      <c r="E23" s="7" t="s">
        <v>33</v>
      </c>
      <c r="F23" s="7"/>
    </row>
    <row r="24" spans="1:6" s="2" customFormat="1" ht="24" customHeight="1">
      <c r="A24" s="7">
        <v>22</v>
      </c>
      <c r="B24" s="7" t="s">
        <v>24</v>
      </c>
      <c r="C24" s="7" t="str">
        <f t="shared" si="1"/>
        <v>120</v>
      </c>
      <c r="D24" s="7" t="str">
        <f>"林春明"</f>
        <v>林春明</v>
      </c>
      <c r="E24" s="7" t="s">
        <v>34</v>
      </c>
      <c r="F24" s="7"/>
    </row>
    <row r="25" spans="1:6" s="2" customFormat="1" ht="24" customHeight="1">
      <c r="A25" s="7">
        <v>23</v>
      </c>
      <c r="B25" s="7" t="s">
        <v>24</v>
      </c>
      <c r="C25" s="7" t="str">
        <f t="shared" si="1"/>
        <v>120</v>
      </c>
      <c r="D25" s="7" t="str">
        <f>"张娇"</f>
        <v>张娇</v>
      </c>
      <c r="E25" s="7" t="s">
        <v>35</v>
      </c>
      <c r="F25" s="7"/>
    </row>
    <row r="26" spans="1:6" s="2" customFormat="1" ht="24" customHeight="1">
      <c r="A26" s="7">
        <v>24</v>
      </c>
      <c r="B26" s="7" t="s">
        <v>36</v>
      </c>
      <c r="C26" s="7" t="str">
        <f aca="true" t="shared" si="2" ref="C26:C32">"122"</f>
        <v>122</v>
      </c>
      <c r="D26" s="7" t="str">
        <f>"符其荣"</f>
        <v>符其荣</v>
      </c>
      <c r="E26" s="7" t="s">
        <v>37</v>
      </c>
      <c r="F26" s="7"/>
    </row>
    <row r="27" spans="1:6" s="2" customFormat="1" ht="24" customHeight="1">
      <c r="A27" s="7">
        <v>25</v>
      </c>
      <c r="B27" s="7" t="s">
        <v>36</v>
      </c>
      <c r="C27" s="7" t="str">
        <f t="shared" si="2"/>
        <v>122</v>
      </c>
      <c r="D27" s="7" t="str">
        <f>"王玲"</f>
        <v>王玲</v>
      </c>
      <c r="E27" s="7" t="s">
        <v>38</v>
      </c>
      <c r="F27" s="7"/>
    </row>
    <row r="28" spans="1:6" s="2" customFormat="1" ht="24" customHeight="1">
      <c r="A28" s="7">
        <v>26</v>
      </c>
      <c r="B28" s="7" t="s">
        <v>36</v>
      </c>
      <c r="C28" s="7" t="str">
        <f t="shared" si="2"/>
        <v>122</v>
      </c>
      <c r="D28" s="7" t="str">
        <f>"王桂花"</f>
        <v>王桂花</v>
      </c>
      <c r="E28" s="7" t="s">
        <v>39</v>
      </c>
      <c r="F28" s="7"/>
    </row>
    <row r="29" spans="1:6" s="2" customFormat="1" ht="24" customHeight="1">
      <c r="A29" s="7">
        <v>27</v>
      </c>
      <c r="B29" s="7" t="s">
        <v>36</v>
      </c>
      <c r="C29" s="7" t="str">
        <f t="shared" si="2"/>
        <v>122</v>
      </c>
      <c r="D29" s="7" t="str">
        <f>"曾雄彬"</f>
        <v>曾雄彬</v>
      </c>
      <c r="E29" s="7" t="s">
        <v>40</v>
      </c>
      <c r="F29" s="7"/>
    </row>
    <row r="30" spans="1:6" s="2" customFormat="1" ht="24" customHeight="1">
      <c r="A30" s="7">
        <v>28</v>
      </c>
      <c r="B30" s="7" t="s">
        <v>36</v>
      </c>
      <c r="C30" s="7" t="str">
        <f t="shared" si="2"/>
        <v>122</v>
      </c>
      <c r="D30" s="7" t="str">
        <f>"曾人珍"</f>
        <v>曾人珍</v>
      </c>
      <c r="E30" s="7" t="s">
        <v>41</v>
      </c>
      <c r="F30" s="7"/>
    </row>
    <row r="31" spans="1:6" s="2" customFormat="1" ht="24" customHeight="1">
      <c r="A31" s="7">
        <v>29</v>
      </c>
      <c r="B31" s="7" t="s">
        <v>36</v>
      </c>
      <c r="C31" s="7" t="str">
        <f t="shared" si="2"/>
        <v>122</v>
      </c>
      <c r="D31" s="7" t="str">
        <f>"杨茜晨"</f>
        <v>杨茜晨</v>
      </c>
      <c r="E31" s="7" t="s">
        <v>42</v>
      </c>
      <c r="F31" s="7"/>
    </row>
    <row r="32" spans="1:6" s="2" customFormat="1" ht="24" customHeight="1">
      <c r="A32" s="7">
        <v>30</v>
      </c>
      <c r="B32" s="7" t="s">
        <v>36</v>
      </c>
      <c r="C32" s="7" t="str">
        <f t="shared" si="2"/>
        <v>122</v>
      </c>
      <c r="D32" s="7" t="str">
        <f>"林意"</f>
        <v>林意</v>
      </c>
      <c r="E32" s="7" t="s">
        <v>43</v>
      </c>
      <c r="F32" s="7"/>
    </row>
    <row r="33" spans="1:6" s="2" customFormat="1" ht="24" customHeight="1">
      <c r="A33" s="7">
        <v>31</v>
      </c>
      <c r="B33" s="7" t="s">
        <v>44</v>
      </c>
      <c r="C33" s="7" t="str">
        <f aca="true" t="shared" si="3" ref="C33:C40">"123"</f>
        <v>123</v>
      </c>
      <c r="D33" s="7" t="str">
        <f>"王敏"</f>
        <v>王敏</v>
      </c>
      <c r="E33" s="7" t="s">
        <v>45</v>
      </c>
      <c r="F33" s="7"/>
    </row>
    <row r="34" spans="1:6" s="2" customFormat="1" ht="24" customHeight="1">
      <c r="A34" s="7">
        <v>32</v>
      </c>
      <c r="B34" s="7" t="s">
        <v>44</v>
      </c>
      <c r="C34" s="7" t="str">
        <f t="shared" si="3"/>
        <v>123</v>
      </c>
      <c r="D34" s="7" t="str">
        <f>"王录富"</f>
        <v>王录富</v>
      </c>
      <c r="E34" s="7" t="s">
        <v>46</v>
      </c>
      <c r="F34" s="7"/>
    </row>
    <row r="35" spans="1:6" s="2" customFormat="1" ht="24" customHeight="1">
      <c r="A35" s="7">
        <v>33</v>
      </c>
      <c r="B35" s="7" t="s">
        <v>44</v>
      </c>
      <c r="C35" s="7" t="str">
        <f t="shared" si="3"/>
        <v>123</v>
      </c>
      <c r="D35" s="7" t="str">
        <f>"王平勇"</f>
        <v>王平勇</v>
      </c>
      <c r="E35" s="7" t="s">
        <v>47</v>
      </c>
      <c r="F35" s="7"/>
    </row>
    <row r="36" spans="1:6" s="2" customFormat="1" ht="24" customHeight="1">
      <c r="A36" s="7">
        <v>34</v>
      </c>
      <c r="B36" s="7" t="s">
        <v>44</v>
      </c>
      <c r="C36" s="7" t="str">
        <f t="shared" si="3"/>
        <v>123</v>
      </c>
      <c r="D36" s="7" t="str">
        <f>"符小玲"</f>
        <v>符小玲</v>
      </c>
      <c r="E36" s="7" t="s">
        <v>48</v>
      </c>
      <c r="F36" s="7"/>
    </row>
    <row r="37" spans="1:6" s="2" customFormat="1" ht="24" customHeight="1">
      <c r="A37" s="7">
        <v>35</v>
      </c>
      <c r="B37" s="7" t="s">
        <v>44</v>
      </c>
      <c r="C37" s="7" t="str">
        <f t="shared" si="3"/>
        <v>123</v>
      </c>
      <c r="D37" s="7" t="str">
        <f>"陈文萍"</f>
        <v>陈文萍</v>
      </c>
      <c r="E37" s="7" t="s">
        <v>49</v>
      </c>
      <c r="F37" s="7"/>
    </row>
    <row r="38" spans="1:6" s="2" customFormat="1" ht="24" customHeight="1">
      <c r="A38" s="7">
        <v>36</v>
      </c>
      <c r="B38" s="7" t="s">
        <v>44</v>
      </c>
      <c r="C38" s="7" t="str">
        <f t="shared" si="3"/>
        <v>123</v>
      </c>
      <c r="D38" s="7" t="str">
        <f>"王碧珠"</f>
        <v>王碧珠</v>
      </c>
      <c r="E38" s="7" t="s">
        <v>50</v>
      </c>
      <c r="F38" s="7"/>
    </row>
    <row r="39" spans="1:6" s="2" customFormat="1" ht="24" customHeight="1">
      <c r="A39" s="7">
        <v>37</v>
      </c>
      <c r="B39" s="7" t="s">
        <v>44</v>
      </c>
      <c r="C39" s="7" t="str">
        <f t="shared" si="3"/>
        <v>123</v>
      </c>
      <c r="D39" s="7" t="str">
        <f>"黄国林"</f>
        <v>黄国林</v>
      </c>
      <c r="E39" s="7" t="s">
        <v>51</v>
      </c>
      <c r="F39" s="7"/>
    </row>
    <row r="40" spans="1:6" s="2" customFormat="1" ht="24" customHeight="1">
      <c r="A40" s="7">
        <v>38</v>
      </c>
      <c r="B40" s="7" t="s">
        <v>44</v>
      </c>
      <c r="C40" s="7" t="str">
        <f t="shared" si="3"/>
        <v>123</v>
      </c>
      <c r="D40" s="7" t="str">
        <f>"陈垂华"</f>
        <v>陈垂华</v>
      </c>
      <c r="E40" s="7" t="s">
        <v>52</v>
      </c>
      <c r="F40" s="7"/>
    </row>
    <row r="41" spans="1:6" s="2" customFormat="1" ht="24" customHeight="1">
      <c r="A41" s="7">
        <v>39</v>
      </c>
      <c r="B41" s="7" t="s">
        <v>53</v>
      </c>
      <c r="C41" s="7" t="str">
        <f aca="true" t="shared" si="4" ref="C41:C104">"124"</f>
        <v>124</v>
      </c>
      <c r="D41" s="7" t="str">
        <f>"王秋婷"</f>
        <v>王秋婷</v>
      </c>
      <c r="E41" s="7" t="s">
        <v>54</v>
      </c>
      <c r="F41" s="7"/>
    </row>
    <row r="42" spans="1:6" s="2" customFormat="1" ht="24" customHeight="1">
      <c r="A42" s="7">
        <v>40</v>
      </c>
      <c r="B42" s="7" t="s">
        <v>53</v>
      </c>
      <c r="C42" s="7" t="str">
        <f t="shared" si="4"/>
        <v>124</v>
      </c>
      <c r="D42" s="7" t="str">
        <f>"林克丽"</f>
        <v>林克丽</v>
      </c>
      <c r="E42" s="7" t="s">
        <v>55</v>
      </c>
      <c r="F42" s="7"/>
    </row>
    <row r="43" spans="1:6" s="2" customFormat="1" ht="24" customHeight="1">
      <c r="A43" s="7">
        <v>41</v>
      </c>
      <c r="B43" s="7" t="s">
        <v>53</v>
      </c>
      <c r="C43" s="7" t="str">
        <f t="shared" si="4"/>
        <v>124</v>
      </c>
      <c r="D43" s="7" t="str">
        <f>"曾敏"</f>
        <v>曾敏</v>
      </c>
      <c r="E43" s="7" t="s">
        <v>56</v>
      </c>
      <c r="F43" s="7"/>
    </row>
    <row r="44" spans="1:6" s="2" customFormat="1" ht="24" customHeight="1">
      <c r="A44" s="7">
        <v>42</v>
      </c>
      <c r="B44" s="7" t="s">
        <v>53</v>
      </c>
      <c r="C44" s="7" t="str">
        <f t="shared" si="4"/>
        <v>124</v>
      </c>
      <c r="D44" s="7" t="str">
        <f>"王越"</f>
        <v>王越</v>
      </c>
      <c r="E44" s="7" t="s">
        <v>57</v>
      </c>
      <c r="F44" s="7"/>
    </row>
    <row r="45" spans="1:6" s="2" customFormat="1" ht="24" customHeight="1">
      <c r="A45" s="7">
        <v>43</v>
      </c>
      <c r="B45" s="7" t="s">
        <v>53</v>
      </c>
      <c r="C45" s="7" t="str">
        <f t="shared" si="4"/>
        <v>124</v>
      </c>
      <c r="D45" s="7" t="str">
        <f>"曾玉婵"</f>
        <v>曾玉婵</v>
      </c>
      <c r="E45" s="7" t="s">
        <v>58</v>
      </c>
      <c r="F45" s="7"/>
    </row>
    <row r="46" spans="1:6" s="2" customFormat="1" ht="24" customHeight="1">
      <c r="A46" s="7">
        <v>44</v>
      </c>
      <c r="B46" s="7" t="s">
        <v>53</v>
      </c>
      <c r="C46" s="7" t="str">
        <f t="shared" si="4"/>
        <v>124</v>
      </c>
      <c r="D46" s="7" t="str">
        <f>"谢燕春"</f>
        <v>谢燕春</v>
      </c>
      <c r="E46" s="7" t="s">
        <v>59</v>
      </c>
      <c r="F46" s="7"/>
    </row>
    <row r="47" spans="1:6" s="2" customFormat="1" ht="24" customHeight="1">
      <c r="A47" s="7">
        <v>45</v>
      </c>
      <c r="B47" s="7" t="s">
        <v>53</v>
      </c>
      <c r="C47" s="7" t="str">
        <f t="shared" si="4"/>
        <v>124</v>
      </c>
      <c r="D47" s="7" t="str">
        <f>"薛姑女"</f>
        <v>薛姑女</v>
      </c>
      <c r="E47" s="7" t="s">
        <v>60</v>
      </c>
      <c r="F47" s="7"/>
    </row>
    <row r="48" spans="1:6" s="2" customFormat="1" ht="24" customHeight="1">
      <c r="A48" s="7">
        <v>46</v>
      </c>
      <c r="B48" s="7" t="s">
        <v>53</v>
      </c>
      <c r="C48" s="7" t="str">
        <f t="shared" si="4"/>
        <v>124</v>
      </c>
      <c r="D48" s="7" t="str">
        <f>"文紫云"</f>
        <v>文紫云</v>
      </c>
      <c r="E48" s="7" t="s">
        <v>61</v>
      </c>
      <c r="F48" s="7"/>
    </row>
    <row r="49" spans="1:6" s="2" customFormat="1" ht="24" customHeight="1">
      <c r="A49" s="7">
        <v>47</v>
      </c>
      <c r="B49" s="7" t="s">
        <v>53</v>
      </c>
      <c r="C49" s="7" t="str">
        <f t="shared" si="4"/>
        <v>124</v>
      </c>
      <c r="D49" s="7" t="str">
        <f>"陈颜"</f>
        <v>陈颜</v>
      </c>
      <c r="E49" s="7" t="s">
        <v>62</v>
      </c>
      <c r="F49" s="7"/>
    </row>
    <row r="50" spans="1:6" s="2" customFormat="1" ht="24" customHeight="1">
      <c r="A50" s="7">
        <v>48</v>
      </c>
      <c r="B50" s="7" t="s">
        <v>53</v>
      </c>
      <c r="C50" s="7" t="str">
        <f t="shared" si="4"/>
        <v>124</v>
      </c>
      <c r="D50" s="7" t="str">
        <f>"胡诗英"</f>
        <v>胡诗英</v>
      </c>
      <c r="E50" s="7" t="s">
        <v>63</v>
      </c>
      <c r="F50" s="7"/>
    </row>
    <row r="51" spans="1:6" s="2" customFormat="1" ht="24" customHeight="1">
      <c r="A51" s="7">
        <v>49</v>
      </c>
      <c r="B51" s="7" t="s">
        <v>53</v>
      </c>
      <c r="C51" s="7" t="str">
        <f t="shared" si="4"/>
        <v>124</v>
      </c>
      <c r="D51" s="7" t="str">
        <f>"李姗姗"</f>
        <v>李姗姗</v>
      </c>
      <c r="E51" s="7" t="s">
        <v>64</v>
      </c>
      <c r="F51" s="7"/>
    </row>
    <row r="52" spans="1:6" s="2" customFormat="1" ht="24" customHeight="1">
      <c r="A52" s="7">
        <v>50</v>
      </c>
      <c r="B52" s="7" t="s">
        <v>53</v>
      </c>
      <c r="C52" s="7" t="str">
        <f t="shared" si="4"/>
        <v>124</v>
      </c>
      <c r="D52" s="7" t="str">
        <f>"高方强"</f>
        <v>高方强</v>
      </c>
      <c r="E52" s="7" t="s">
        <v>65</v>
      </c>
      <c r="F52" s="7"/>
    </row>
    <row r="53" spans="1:6" s="2" customFormat="1" ht="24" customHeight="1">
      <c r="A53" s="7">
        <v>51</v>
      </c>
      <c r="B53" s="7" t="s">
        <v>53</v>
      </c>
      <c r="C53" s="7" t="str">
        <f t="shared" si="4"/>
        <v>124</v>
      </c>
      <c r="D53" s="7" t="str">
        <f>"梁小红"</f>
        <v>梁小红</v>
      </c>
      <c r="E53" s="7" t="s">
        <v>66</v>
      </c>
      <c r="F53" s="7"/>
    </row>
    <row r="54" spans="1:6" s="2" customFormat="1" ht="24" customHeight="1">
      <c r="A54" s="7">
        <v>52</v>
      </c>
      <c r="B54" s="7" t="s">
        <v>53</v>
      </c>
      <c r="C54" s="7" t="str">
        <f t="shared" si="4"/>
        <v>124</v>
      </c>
      <c r="D54" s="7" t="str">
        <f>"王隆翔"</f>
        <v>王隆翔</v>
      </c>
      <c r="E54" s="7" t="s">
        <v>67</v>
      </c>
      <c r="F54" s="7"/>
    </row>
    <row r="55" spans="1:6" s="2" customFormat="1" ht="24" customHeight="1">
      <c r="A55" s="7">
        <v>53</v>
      </c>
      <c r="B55" s="7" t="s">
        <v>53</v>
      </c>
      <c r="C55" s="7" t="str">
        <f t="shared" si="4"/>
        <v>124</v>
      </c>
      <c r="D55" s="7" t="str">
        <f>"黄大龙"</f>
        <v>黄大龙</v>
      </c>
      <c r="E55" s="7" t="s">
        <v>68</v>
      </c>
      <c r="F55" s="7"/>
    </row>
    <row r="56" spans="1:6" s="2" customFormat="1" ht="24" customHeight="1">
      <c r="A56" s="7">
        <v>54</v>
      </c>
      <c r="B56" s="7" t="s">
        <v>53</v>
      </c>
      <c r="C56" s="7" t="str">
        <f t="shared" si="4"/>
        <v>124</v>
      </c>
      <c r="D56" s="7" t="str">
        <f>"陈颖"</f>
        <v>陈颖</v>
      </c>
      <c r="E56" s="7" t="s">
        <v>69</v>
      </c>
      <c r="F56" s="7"/>
    </row>
    <row r="57" spans="1:6" s="2" customFormat="1" ht="24" customHeight="1">
      <c r="A57" s="7">
        <v>55</v>
      </c>
      <c r="B57" s="7" t="s">
        <v>53</v>
      </c>
      <c r="C57" s="7" t="str">
        <f t="shared" si="4"/>
        <v>124</v>
      </c>
      <c r="D57" s="7" t="str">
        <f>"王玲"</f>
        <v>王玲</v>
      </c>
      <c r="E57" s="7" t="s">
        <v>70</v>
      </c>
      <c r="F57" s="7"/>
    </row>
    <row r="58" spans="1:6" s="2" customFormat="1" ht="24" customHeight="1">
      <c r="A58" s="7">
        <v>56</v>
      </c>
      <c r="B58" s="7" t="s">
        <v>53</v>
      </c>
      <c r="C58" s="7" t="str">
        <f t="shared" si="4"/>
        <v>124</v>
      </c>
      <c r="D58" s="7" t="str">
        <f>"梅兰敏"</f>
        <v>梅兰敏</v>
      </c>
      <c r="E58" s="7" t="s">
        <v>71</v>
      </c>
      <c r="F58" s="7"/>
    </row>
    <row r="59" spans="1:6" s="2" customFormat="1" ht="24" customHeight="1">
      <c r="A59" s="7">
        <v>57</v>
      </c>
      <c r="B59" s="7" t="s">
        <v>53</v>
      </c>
      <c r="C59" s="7" t="str">
        <f t="shared" si="4"/>
        <v>124</v>
      </c>
      <c r="D59" s="7" t="str">
        <f>"邢学源"</f>
        <v>邢学源</v>
      </c>
      <c r="E59" s="7" t="s">
        <v>72</v>
      </c>
      <c r="F59" s="7"/>
    </row>
    <row r="60" spans="1:6" s="2" customFormat="1" ht="24" customHeight="1">
      <c r="A60" s="7">
        <v>58</v>
      </c>
      <c r="B60" s="7" t="s">
        <v>53</v>
      </c>
      <c r="C60" s="7" t="str">
        <f t="shared" si="4"/>
        <v>124</v>
      </c>
      <c r="D60" s="7" t="str">
        <f>"毛宪权"</f>
        <v>毛宪权</v>
      </c>
      <c r="E60" s="7" t="s">
        <v>73</v>
      </c>
      <c r="F60" s="7"/>
    </row>
    <row r="61" spans="1:6" s="2" customFormat="1" ht="24" customHeight="1">
      <c r="A61" s="7">
        <v>59</v>
      </c>
      <c r="B61" s="7" t="s">
        <v>53</v>
      </c>
      <c r="C61" s="7" t="str">
        <f t="shared" si="4"/>
        <v>124</v>
      </c>
      <c r="D61" s="7" t="str">
        <f>"蒙霖"</f>
        <v>蒙霖</v>
      </c>
      <c r="E61" s="7" t="s">
        <v>74</v>
      </c>
      <c r="F61" s="7"/>
    </row>
    <row r="62" spans="1:6" s="2" customFormat="1" ht="24" customHeight="1">
      <c r="A62" s="7">
        <v>60</v>
      </c>
      <c r="B62" s="7" t="s">
        <v>53</v>
      </c>
      <c r="C62" s="7" t="str">
        <f t="shared" si="4"/>
        <v>124</v>
      </c>
      <c r="D62" s="7" t="str">
        <f>"张翠"</f>
        <v>张翠</v>
      </c>
      <c r="E62" s="7" t="s">
        <v>75</v>
      </c>
      <c r="F62" s="7"/>
    </row>
    <row r="63" spans="1:6" s="2" customFormat="1" ht="24" customHeight="1">
      <c r="A63" s="7">
        <v>61</v>
      </c>
      <c r="B63" s="7" t="s">
        <v>53</v>
      </c>
      <c r="C63" s="7" t="str">
        <f t="shared" si="4"/>
        <v>124</v>
      </c>
      <c r="D63" s="7" t="str">
        <f>"吴萍"</f>
        <v>吴萍</v>
      </c>
      <c r="E63" s="7" t="s">
        <v>76</v>
      </c>
      <c r="F63" s="7"/>
    </row>
    <row r="64" spans="1:6" s="2" customFormat="1" ht="24" customHeight="1">
      <c r="A64" s="7">
        <v>62</v>
      </c>
      <c r="B64" s="7" t="s">
        <v>53</v>
      </c>
      <c r="C64" s="7" t="str">
        <f t="shared" si="4"/>
        <v>124</v>
      </c>
      <c r="D64" s="7" t="str">
        <f>"张玉娜"</f>
        <v>张玉娜</v>
      </c>
      <c r="E64" s="7" t="s">
        <v>77</v>
      </c>
      <c r="F64" s="7"/>
    </row>
    <row r="65" spans="1:6" s="2" customFormat="1" ht="24" customHeight="1">
      <c r="A65" s="7">
        <v>63</v>
      </c>
      <c r="B65" s="7" t="s">
        <v>53</v>
      </c>
      <c r="C65" s="7" t="str">
        <f t="shared" si="4"/>
        <v>124</v>
      </c>
      <c r="D65" s="7" t="str">
        <f>"梁秋菊"</f>
        <v>梁秋菊</v>
      </c>
      <c r="E65" s="7" t="s">
        <v>78</v>
      </c>
      <c r="F65" s="7"/>
    </row>
    <row r="66" spans="1:6" s="2" customFormat="1" ht="24" customHeight="1">
      <c r="A66" s="7">
        <v>64</v>
      </c>
      <c r="B66" s="7" t="s">
        <v>53</v>
      </c>
      <c r="C66" s="7" t="str">
        <f t="shared" si="4"/>
        <v>124</v>
      </c>
      <c r="D66" s="7" t="str">
        <f>"万仙兰"</f>
        <v>万仙兰</v>
      </c>
      <c r="E66" s="7" t="s">
        <v>79</v>
      </c>
      <c r="F66" s="7"/>
    </row>
    <row r="67" spans="1:6" s="2" customFormat="1" ht="24" customHeight="1">
      <c r="A67" s="7">
        <v>65</v>
      </c>
      <c r="B67" s="7" t="s">
        <v>53</v>
      </c>
      <c r="C67" s="7" t="str">
        <f t="shared" si="4"/>
        <v>124</v>
      </c>
      <c r="D67" s="7" t="str">
        <f>"黎之飘"</f>
        <v>黎之飘</v>
      </c>
      <c r="E67" s="7" t="s">
        <v>80</v>
      </c>
      <c r="F67" s="7"/>
    </row>
    <row r="68" spans="1:6" s="2" customFormat="1" ht="24" customHeight="1">
      <c r="A68" s="7">
        <v>66</v>
      </c>
      <c r="B68" s="7" t="s">
        <v>53</v>
      </c>
      <c r="C68" s="7" t="str">
        <f t="shared" si="4"/>
        <v>124</v>
      </c>
      <c r="D68" s="7" t="str">
        <f>"陈永和"</f>
        <v>陈永和</v>
      </c>
      <c r="E68" s="7" t="s">
        <v>81</v>
      </c>
      <c r="F68" s="7"/>
    </row>
    <row r="69" spans="1:6" s="2" customFormat="1" ht="24" customHeight="1">
      <c r="A69" s="7">
        <v>67</v>
      </c>
      <c r="B69" s="7" t="s">
        <v>53</v>
      </c>
      <c r="C69" s="7" t="str">
        <f t="shared" si="4"/>
        <v>124</v>
      </c>
      <c r="D69" s="7" t="str">
        <f>"李佩燕"</f>
        <v>李佩燕</v>
      </c>
      <c r="E69" s="7" t="s">
        <v>82</v>
      </c>
      <c r="F69" s="7"/>
    </row>
    <row r="70" spans="1:6" s="2" customFormat="1" ht="24" customHeight="1">
      <c r="A70" s="7">
        <v>68</v>
      </c>
      <c r="B70" s="7" t="s">
        <v>53</v>
      </c>
      <c r="C70" s="7" t="str">
        <f t="shared" si="4"/>
        <v>124</v>
      </c>
      <c r="D70" s="7" t="str">
        <f>"刘平"</f>
        <v>刘平</v>
      </c>
      <c r="E70" s="7" t="s">
        <v>83</v>
      </c>
      <c r="F70" s="7"/>
    </row>
    <row r="71" spans="1:6" s="2" customFormat="1" ht="24" customHeight="1">
      <c r="A71" s="7">
        <v>69</v>
      </c>
      <c r="B71" s="7" t="s">
        <v>53</v>
      </c>
      <c r="C71" s="7" t="str">
        <f t="shared" si="4"/>
        <v>124</v>
      </c>
      <c r="D71" s="7" t="str">
        <f>"林琦影"</f>
        <v>林琦影</v>
      </c>
      <c r="E71" s="7" t="s">
        <v>84</v>
      </c>
      <c r="F71" s="7"/>
    </row>
    <row r="72" spans="1:6" s="2" customFormat="1" ht="24" customHeight="1">
      <c r="A72" s="7">
        <v>70</v>
      </c>
      <c r="B72" s="7" t="s">
        <v>53</v>
      </c>
      <c r="C72" s="7" t="str">
        <f t="shared" si="4"/>
        <v>124</v>
      </c>
      <c r="D72" s="7" t="str">
        <f>"陈俊秀"</f>
        <v>陈俊秀</v>
      </c>
      <c r="E72" s="7" t="s">
        <v>85</v>
      </c>
      <c r="F72" s="7"/>
    </row>
    <row r="73" spans="1:6" s="2" customFormat="1" ht="24" customHeight="1">
      <c r="A73" s="7">
        <v>71</v>
      </c>
      <c r="B73" s="7" t="s">
        <v>53</v>
      </c>
      <c r="C73" s="7" t="str">
        <f t="shared" si="4"/>
        <v>124</v>
      </c>
      <c r="D73" s="7" t="str">
        <f>"郑大超"</f>
        <v>郑大超</v>
      </c>
      <c r="E73" s="7" t="s">
        <v>86</v>
      </c>
      <c r="F73" s="7"/>
    </row>
    <row r="74" spans="1:6" s="2" customFormat="1" ht="24" customHeight="1">
      <c r="A74" s="7">
        <v>72</v>
      </c>
      <c r="B74" s="7" t="s">
        <v>53</v>
      </c>
      <c r="C74" s="7" t="str">
        <f t="shared" si="4"/>
        <v>124</v>
      </c>
      <c r="D74" s="7" t="str">
        <f>"陈修娴"</f>
        <v>陈修娴</v>
      </c>
      <c r="E74" s="7" t="s">
        <v>87</v>
      </c>
      <c r="F74" s="7"/>
    </row>
    <row r="75" spans="1:6" s="2" customFormat="1" ht="24" customHeight="1">
      <c r="A75" s="7">
        <v>73</v>
      </c>
      <c r="B75" s="7" t="s">
        <v>53</v>
      </c>
      <c r="C75" s="7" t="str">
        <f t="shared" si="4"/>
        <v>124</v>
      </c>
      <c r="D75" s="7" t="str">
        <f>"蔡丹娇"</f>
        <v>蔡丹娇</v>
      </c>
      <c r="E75" s="7" t="s">
        <v>88</v>
      </c>
      <c r="F75" s="7"/>
    </row>
    <row r="76" spans="1:6" s="2" customFormat="1" ht="24" customHeight="1">
      <c r="A76" s="7">
        <v>74</v>
      </c>
      <c r="B76" s="7" t="s">
        <v>53</v>
      </c>
      <c r="C76" s="7" t="str">
        <f t="shared" si="4"/>
        <v>124</v>
      </c>
      <c r="D76" s="7" t="str">
        <f>"李霜"</f>
        <v>李霜</v>
      </c>
      <c r="E76" s="7" t="s">
        <v>89</v>
      </c>
      <c r="F76" s="7"/>
    </row>
    <row r="77" spans="1:6" s="2" customFormat="1" ht="24" customHeight="1">
      <c r="A77" s="7">
        <v>75</v>
      </c>
      <c r="B77" s="7" t="s">
        <v>53</v>
      </c>
      <c r="C77" s="7" t="str">
        <f t="shared" si="4"/>
        <v>124</v>
      </c>
      <c r="D77" s="7" t="str">
        <f>"张帝妹"</f>
        <v>张帝妹</v>
      </c>
      <c r="E77" s="7" t="s">
        <v>90</v>
      </c>
      <c r="F77" s="7"/>
    </row>
    <row r="78" spans="1:6" s="2" customFormat="1" ht="24" customHeight="1">
      <c r="A78" s="7">
        <v>76</v>
      </c>
      <c r="B78" s="7" t="s">
        <v>53</v>
      </c>
      <c r="C78" s="7" t="str">
        <f t="shared" si="4"/>
        <v>124</v>
      </c>
      <c r="D78" s="7" t="str">
        <f>"陈小妹"</f>
        <v>陈小妹</v>
      </c>
      <c r="E78" s="7" t="s">
        <v>91</v>
      </c>
      <c r="F78" s="7"/>
    </row>
    <row r="79" spans="1:6" s="2" customFormat="1" ht="24" customHeight="1">
      <c r="A79" s="7">
        <v>77</v>
      </c>
      <c r="B79" s="7" t="s">
        <v>53</v>
      </c>
      <c r="C79" s="7" t="str">
        <f t="shared" si="4"/>
        <v>124</v>
      </c>
      <c r="D79" s="7" t="str">
        <f>"陈小倩"</f>
        <v>陈小倩</v>
      </c>
      <c r="E79" s="7" t="s">
        <v>92</v>
      </c>
      <c r="F79" s="7"/>
    </row>
    <row r="80" spans="1:6" s="2" customFormat="1" ht="24" customHeight="1">
      <c r="A80" s="7">
        <v>78</v>
      </c>
      <c r="B80" s="7" t="s">
        <v>53</v>
      </c>
      <c r="C80" s="7" t="str">
        <f t="shared" si="4"/>
        <v>124</v>
      </c>
      <c r="D80" s="7" t="str">
        <f>"唐祺"</f>
        <v>唐祺</v>
      </c>
      <c r="E80" s="7" t="s">
        <v>93</v>
      </c>
      <c r="F80" s="7"/>
    </row>
    <row r="81" spans="1:6" s="2" customFormat="1" ht="24" customHeight="1">
      <c r="A81" s="7">
        <v>79</v>
      </c>
      <c r="B81" s="7" t="s">
        <v>53</v>
      </c>
      <c r="C81" s="7" t="str">
        <f t="shared" si="4"/>
        <v>124</v>
      </c>
      <c r="D81" s="7" t="str">
        <f>"符凤女"</f>
        <v>符凤女</v>
      </c>
      <c r="E81" s="7" t="s">
        <v>94</v>
      </c>
      <c r="F81" s="7"/>
    </row>
    <row r="82" spans="1:6" s="2" customFormat="1" ht="24" customHeight="1">
      <c r="A82" s="7">
        <v>80</v>
      </c>
      <c r="B82" s="7" t="s">
        <v>53</v>
      </c>
      <c r="C82" s="7" t="str">
        <f t="shared" si="4"/>
        <v>124</v>
      </c>
      <c r="D82" s="7" t="str">
        <f>"王丹蕾"</f>
        <v>王丹蕾</v>
      </c>
      <c r="E82" s="7" t="s">
        <v>95</v>
      </c>
      <c r="F82" s="7"/>
    </row>
    <row r="83" spans="1:6" s="2" customFormat="1" ht="24" customHeight="1">
      <c r="A83" s="7">
        <v>81</v>
      </c>
      <c r="B83" s="7" t="s">
        <v>53</v>
      </c>
      <c r="C83" s="7" t="str">
        <f t="shared" si="4"/>
        <v>124</v>
      </c>
      <c r="D83" s="7" t="str">
        <f>"李海伦"</f>
        <v>李海伦</v>
      </c>
      <c r="E83" s="7" t="s">
        <v>96</v>
      </c>
      <c r="F83" s="7"/>
    </row>
    <row r="84" spans="1:6" s="2" customFormat="1" ht="24" customHeight="1">
      <c r="A84" s="7">
        <v>82</v>
      </c>
      <c r="B84" s="7" t="s">
        <v>53</v>
      </c>
      <c r="C84" s="7" t="str">
        <f t="shared" si="4"/>
        <v>124</v>
      </c>
      <c r="D84" s="7" t="str">
        <f>"王玉鸿"</f>
        <v>王玉鸿</v>
      </c>
      <c r="E84" s="7" t="s">
        <v>97</v>
      </c>
      <c r="F84" s="7"/>
    </row>
    <row r="85" spans="1:6" s="2" customFormat="1" ht="24" customHeight="1">
      <c r="A85" s="7">
        <v>83</v>
      </c>
      <c r="B85" s="7" t="s">
        <v>53</v>
      </c>
      <c r="C85" s="7" t="str">
        <f t="shared" si="4"/>
        <v>124</v>
      </c>
      <c r="D85" s="7" t="str">
        <f>"冼小曼"</f>
        <v>冼小曼</v>
      </c>
      <c r="E85" s="7" t="s">
        <v>98</v>
      </c>
      <c r="F85" s="7"/>
    </row>
    <row r="86" spans="1:6" s="2" customFormat="1" ht="24" customHeight="1">
      <c r="A86" s="7">
        <v>84</v>
      </c>
      <c r="B86" s="7" t="s">
        <v>53</v>
      </c>
      <c r="C86" s="7" t="str">
        <f t="shared" si="4"/>
        <v>124</v>
      </c>
      <c r="D86" s="7" t="str">
        <f>"符梅英"</f>
        <v>符梅英</v>
      </c>
      <c r="E86" s="7" t="s">
        <v>99</v>
      </c>
      <c r="F86" s="7"/>
    </row>
    <row r="87" spans="1:6" s="2" customFormat="1" ht="24" customHeight="1">
      <c r="A87" s="7">
        <v>85</v>
      </c>
      <c r="B87" s="7" t="s">
        <v>53</v>
      </c>
      <c r="C87" s="7" t="str">
        <f t="shared" si="4"/>
        <v>124</v>
      </c>
      <c r="D87" s="7" t="str">
        <f>"徐海莲"</f>
        <v>徐海莲</v>
      </c>
      <c r="E87" s="7" t="s">
        <v>100</v>
      </c>
      <c r="F87" s="7"/>
    </row>
    <row r="88" spans="1:6" s="2" customFormat="1" ht="24" customHeight="1">
      <c r="A88" s="7">
        <v>86</v>
      </c>
      <c r="B88" s="7" t="s">
        <v>53</v>
      </c>
      <c r="C88" s="7" t="str">
        <f t="shared" si="4"/>
        <v>124</v>
      </c>
      <c r="D88" s="7" t="str">
        <f>"麦丰妃"</f>
        <v>麦丰妃</v>
      </c>
      <c r="E88" s="7" t="s">
        <v>101</v>
      </c>
      <c r="F88" s="7"/>
    </row>
    <row r="89" spans="1:6" s="2" customFormat="1" ht="24" customHeight="1">
      <c r="A89" s="7">
        <v>87</v>
      </c>
      <c r="B89" s="7" t="s">
        <v>53</v>
      </c>
      <c r="C89" s="7" t="str">
        <f t="shared" si="4"/>
        <v>124</v>
      </c>
      <c r="D89" s="7" t="str">
        <f>"叶上军"</f>
        <v>叶上军</v>
      </c>
      <c r="E89" s="7" t="s">
        <v>102</v>
      </c>
      <c r="F89" s="7"/>
    </row>
    <row r="90" spans="1:6" s="2" customFormat="1" ht="24" customHeight="1">
      <c r="A90" s="7">
        <v>88</v>
      </c>
      <c r="B90" s="7" t="s">
        <v>53</v>
      </c>
      <c r="C90" s="7" t="str">
        <f t="shared" si="4"/>
        <v>124</v>
      </c>
      <c r="D90" s="7" t="str">
        <f>"孙燕娜"</f>
        <v>孙燕娜</v>
      </c>
      <c r="E90" s="7" t="s">
        <v>103</v>
      </c>
      <c r="F90" s="7"/>
    </row>
    <row r="91" spans="1:6" s="2" customFormat="1" ht="24" customHeight="1">
      <c r="A91" s="7">
        <v>89</v>
      </c>
      <c r="B91" s="7" t="s">
        <v>53</v>
      </c>
      <c r="C91" s="7" t="str">
        <f t="shared" si="4"/>
        <v>124</v>
      </c>
      <c r="D91" s="7" t="str">
        <f>"张汉娜"</f>
        <v>张汉娜</v>
      </c>
      <c r="E91" s="7" t="s">
        <v>104</v>
      </c>
      <c r="F91" s="7"/>
    </row>
    <row r="92" spans="1:6" s="2" customFormat="1" ht="24" customHeight="1">
      <c r="A92" s="7">
        <v>90</v>
      </c>
      <c r="B92" s="7" t="s">
        <v>53</v>
      </c>
      <c r="C92" s="7" t="str">
        <f t="shared" si="4"/>
        <v>124</v>
      </c>
      <c r="D92" s="7" t="str">
        <f>"肖开阳"</f>
        <v>肖开阳</v>
      </c>
      <c r="E92" s="7" t="s">
        <v>105</v>
      </c>
      <c r="F92" s="7"/>
    </row>
    <row r="93" spans="1:6" s="2" customFormat="1" ht="24" customHeight="1">
      <c r="A93" s="7">
        <v>91</v>
      </c>
      <c r="B93" s="7" t="s">
        <v>53</v>
      </c>
      <c r="C93" s="7" t="str">
        <f t="shared" si="4"/>
        <v>124</v>
      </c>
      <c r="D93" s="7" t="str">
        <f>"苏成妹"</f>
        <v>苏成妹</v>
      </c>
      <c r="E93" s="7" t="s">
        <v>106</v>
      </c>
      <c r="F93" s="7"/>
    </row>
    <row r="94" spans="1:6" s="2" customFormat="1" ht="24" customHeight="1">
      <c r="A94" s="7">
        <v>92</v>
      </c>
      <c r="B94" s="7" t="s">
        <v>53</v>
      </c>
      <c r="C94" s="7" t="str">
        <f t="shared" si="4"/>
        <v>124</v>
      </c>
      <c r="D94" s="7" t="str">
        <f>"陈慧婷"</f>
        <v>陈慧婷</v>
      </c>
      <c r="E94" s="7" t="s">
        <v>107</v>
      </c>
      <c r="F94" s="7"/>
    </row>
    <row r="95" spans="1:6" s="2" customFormat="1" ht="24" customHeight="1">
      <c r="A95" s="7">
        <v>93</v>
      </c>
      <c r="B95" s="7" t="s">
        <v>53</v>
      </c>
      <c r="C95" s="7" t="str">
        <f t="shared" si="4"/>
        <v>124</v>
      </c>
      <c r="D95" s="7" t="str">
        <f>"冯春妹"</f>
        <v>冯春妹</v>
      </c>
      <c r="E95" s="7" t="s">
        <v>108</v>
      </c>
      <c r="F95" s="7"/>
    </row>
    <row r="96" spans="1:6" s="2" customFormat="1" ht="24" customHeight="1">
      <c r="A96" s="7">
        <v>94</v>
      </c>
      <c r="B96" s="7" t="s">
        <v>53</v>
      </c>
      <c r="C96" s="7" t="str">
        <f t="shared" si="4"/>
        <v>124</v>
      </c>
      <c r="D96" s="7" t="str">
        <f>"吴海珠"</f>
        <v>吴海珠</v>
      </c>
      <c r="E96" s="7" t="s">
        <v>109</v>
      </c>
      <c r="F96" s="7"/>
    </row>
    <row r="97" spans="1:6" s="3" customFormat="1" ht="24" customHeight="1">
      <c r="A97" s="7">
        <v>95</v>
      </c>
      <c r="B97" s="7" t="s">
        <v>53</v>
      </c>
      <c r="C97" s="7" t="str">
        <f t="shared" si="4"/>
        <v>124</v>
      </c>
      <c r="D97" s="7" t="str">
        <f>"秦荣升"</f>
        <v>秦荣升</v>
      </c>
      <c r="E97" s="7" t="s">
        <v>110</v>
      </c>
      <c r="F97" s="7"/>
    </row>
    <row r="98" spans="1:6" s="3" customFormat="1" ht="24" customHeight="1">
      <c r="A98" s="7">
        <v>96</v>
      </c>
      <c r="B98" s="7" t="s">
        <v>53</v>
      </c>
      <c r="C98" s="7" t="str">
        <f t="shared" si="4"/>
        <v>124</v>
      </c>
      <c r="D98" s="7" t="str">
        <f>"黄燕"</f>
        <v>黄燕</v>
      </c>
      <c r="E98" s="7" t="s">
        <v>111</v>
      </c>
      <c r="F98" s="7"/>
    </row>
    <row r="99" spans="1:6" s="3" customFormat="1" ht="24" customHeight="1">
      <c r="A99" s="7">
        <v>97</v>
      </c>
      <c r="B99" s="7" t="s">
        <v>53</v>
      </c>
      <c r="C99" s="7" t="str">
        <f t="shared" si="4"/>
        <v>124</v>
      </c>
      <c r="D99" s="7" t="str">
        <f>"王石宽"</f>
        <v>王石宽</v>
      </c>
      <c r="E99" s="7" t="s">
        <v>112</v>
      </c>
      <c r="F99" s="7"/>
    </row>
    <row r="100" spans="1:6" s="3" customFormat="1" ht="24" customHeight="1">
      <c r="A100" s="7">
        <v>98</v>
      </c>
      <c r="B100" s="7" t="s">
        <v>53</v>
      </c>
      <c r="C100" s="7" t="str">
        <f t="shared" si="4"/>
        <v>124</v>
      </c>
      <c r="D100" s="7" t="str">
        <f>"黄育浪"</f>
        <v>黄育浪</v>
      </c>
      <c r="E100" s="7" t="s">
        <v>113</v>
      </c>
      <c r="F100" s="7"/>
    </row>
    <row r="101" spans="1:6" s="3" customFormat="1" ht="24" customHeight="1">
      <c r="A101" s="7">
        <v>99</v>
      </c>
      <c r="B101" s="7" t="s">
        <v>53</v>
      </c>
      <c r="C101" s="7" t="str">
        <f t="shared" si="4"/>
        <v>124</v>
      </c>
      <c r="D101" s="7" t="str">
        <f>"张雪"</f>
        <v>张雪</v>
      </c>
      <c r="E101" s="7" t="s">
        <v>114</v>
      </c>
      <c r="F101" s="7"/>
    </row>
    <row r="102" spans="1:6" s="3" customFormat="1" ht="24" customHeight="1">
      <c r="A102" s="7">
        <v>100</v>
      </c>
      <c r="B102" s="7" t="s">
        <v>53</v>
      </c>
      <c r="C102" s="7" t="str">
        <f t="shared" si="4"/>
        <v>124</v>
      </c>
      <c r="D102" s="7" t="str">
        <f>"王丽娜"</f>
        <v>王丽娜</v>
      </c>
      <c r="E102" s="7" t="s">
        <v>115</v>
      </c>
      <c r="F102" s="7"/>
    </row>
    <row r="103" spans="1:6" s="3" customFormat="1" ht="24" customHeight="1">
      <c r="A103" s="7">
        <v>101</v>
      </c>
      <c r="B103" s="7" t="s">
        <v>53</v>
      </c>
      <c r="C103" s="7" t="str">
        <f t="shared" si="4"/>
        <v>124</v>
      </c>
      <c r="D103" s="7" t="str">
        <f>"莫小花"</f>
        <v>莫小花</v>
      </c>
      <c r="E103" s="7" t="s">
        <v>116</v>
      </c>
      <c r="F103" s="7"/>
    </row>
    <row r="104" spans="1:6" s="3" customFormat="1" ht="24" customHeight="1">
      <c r="A104" s="7">
        <v>102</v>
      </c>
      <c r="B104" s="7" t="s">
        <v>53</v>
      </c>
      <c r="C104" s="7" t="str">
        <f t="shared" si="4"/>
        <v>124</v>
      </c>
      <c r="D104" s="7" t="str">
        <f>"陈娟"</f>
        <v>陈娟</v>
      </c>
      <c r="E104" s="7" t="s">
        <v>117</v>
      </c>
      <c r="F104" s="7"/>
    </row>
    <row r="105" spans="1:6" s="3" customFormat="1" ht="24" customHeight="1">
      <c r="A105" s="7">
        <v>103</v>
      </c>
      <c r="B105" s="7" t="s">
        <v>53</v>
      </c>
      <c r="C105" s="7" t="str">
        <f aca="true" t="shared" si="5" ref="C105:C142">"124"</f>
        <v>124</v>
      </c>
      <c r="D105" s="7" t="str">
        <f>"陈小容"</f>
        <v>陈小容</v>
      </c>
      <c r="E105" s="7" t="s">
        <v>118</v>
      </c>
      <c r="F105" s="7"/>
    </row>
    <row r="106" spans="1:6" s="3" customFormat="1" ht="24" customHeight="1">
      <c r="A106" s="7">
        <v>104</v>
      </c>
      <c r="B106" s="7" t="s">
        <v>53</v>
      </c>
      <c r="C106" s="7" t="str">
        <f t="shared" si="5"/>
        <v>124</v>
      </c>
      <c r="D106" s="7" t="str">
        <f>"陈慧妮"</f>
        <v>陈慧妮</v>
      </c>
      <c r="E106" s="7" t="s">
        <v>119</v>
      </c>
      <c r="F106" s="7"/>
    </row>
    <row r="107" spans="1:6" s="3" customFormat="1" ht="24" customHeight="1">
      <c r="A107" s="7">
        <v>105</v>
      </c>
      <c r="B107" s="7" t="s">
        <v>53</v>
      </c>
      <c r="C107" s="7" t="str">
        <f t="shared" si="5"/>
        <v>124</v>
      </c>
      <c r="D107" s="7" t="str">
        <f>"楼顺英"</f>
        <v>楼顺英</v>
      </c>
      <c r="E107" s="7" t="s">
        <v>120</v>
      </c>
      <c r="F107" s="7"/>
    </row>
    <row r="108" spans="1:6" s="3" customFormat="1" ht="24" customHeight="1">
      <c r="A108" s="7">
        <v>106</v>
      </c>
      <c r="B108" s="7" t="s">
        <v>53</v>
      </c>
      <c r="C108" s="7" t="str">
        <f t="shared" si="5"/>
        <v>124</v>
      </c>
      <c r="D108" s="7" t="str">
        <f>"吴海芳"</f>
        <v>吴海芳</v>
      </c>
      <c r="E108" s="7" t="s">
        <v>121</v>
      </c>
      <c r="F108" s="7"/>
    </row>
    <row r="109" spans="1:6" s="3" customFormat="1" ht="24" customHeight="1">
      <c r="A109" s="7">
        <v>107</v>
      </c>
      <c r="B109" s="7" t="s">
        <v>53</v>
      </c>
      <c r="C109" s="7" t="str">
        <f t="shared" si="5"/>
        <v>124</v>
      </c>
      <c r="D109" s="7" t="str">
        <f>"丁启萍"</f>
        <v>丁启萍</v>
      </c>
      <c r="E109" s="7" t="s">
        <v>122</v>
      </c>
      <c r="F109" s="7"/>
    </row>
    <row r="110" spans="1:6" s="3" customFormat="1" ht="24" customHeight="1">
      <c r="A110" s="7">
        <v>108</v>
      </c>
      <c r="B110" s="7" t="s">
        <v>53</v>
      </c>
      <c r="C110" s="7" t="str">
        <f t="shared" si="5"/>
        <v>124</v>
      </c>
      <c r="D110" s="7" t="str">
        <f>"蔡丽叶"</f>
        <v>蔡丽叶</v>
      </c>
      <c r="E110" s="7" t="s">
        <v>123</v>
      </c>
      <c r="F110" s="7"/>
    </row>
    <row r="111" spans="1:6" s="3" customFormat="1" ht="24" customHeight="1">
      <c r="A111" s="7">
        <v>109</v>
      </c>
      <c r="B111" s="7" t="s">
        <v>53</v>
      </c>
      <c r="C111" s="7" t="str">
        <f t="shared" si="5"/>
        <v>124</v>
      </c>
      <c r="D111" s="7" t="str">
        <f>"庞倩茹"</f>
        <v>庞倩茹</v>
      </c>
      <c r="E111" s="7" t="s">
        <v>124</v>
      </c>
      <c r="F111" s="7"/>
    </row>
    <row r="112" spans="1:6" s="3" customFormat="1" ht="24" customHeight="1">
      <c r="A112" s="7">
        <v>110</v>
      </c>
      <c r="B112" s="7" t="s">
        <v>53</v>
      </c>
      <c r="C112" s="7" t="str">
        <f t="shared" si="5"/>
        <v>124</v>
      </c>
      <c r="D112" s="7" t="str">
        <f>"项亚玉"</f>
        <v>项亚玉</v>
      </c>
      <c r="E112" s="7" t="s">
        <v>125</v>
      </c>
      <c r="F112" s="7"/>
    </row>
    <row r="113" spans="1:6" s="3" customFormat="1" ht="24" customHeight="1">
      <c r="A113" s="7">
        <v>111</v>
      </c>
      <c r="B113" s="7" t="s">
        <v>53</v>
      </c>
      <c r="C113" s="7" t="str">
        <f t="shared" si="5"/>
        <v>124</v>
      </c>
      <c r="D113" s="7" t="str">
        <f>"邝谊"</f>
        <v>邝谊</v>
      </c>
      <c r="E113" s="7" t="s">
        <v>126</v>
      </c>
      <c r="F113" s="7"/>
    </row>
    <row r="114" spans="1:6" s="3" customFormat="1" ht="24" customHeight="1">
      <c r="A114" s="7">
        <v>112</v>
      </c>
      <c r="B114" s="7" t="s">
        <v>53</v>
      </c>
      <c r="C114" s="7" t="str">
        <f t="shared" si="5"/>
        <v>124</v>
      </c>
      <c r="D114" s="7" t="str">
        <f>"陈新颖"</f>
        <v>陈新颖</v>
      </c>
      <c r="E114" s="7" t="s">
        <v>127</v>
      </c>
      <c r="F114" s="7"/>
    </row>
    <row r="115" spans="1:6" s="3" customFormat="1" ht="24" customHeight="1">
      <c r="A115" s="7">
        <v>113</v>
      </c>
      <c r="B115" s="7" t="s">
        <v>53</v>
      </c>
      <c r="C115" s="7" t="str">
        <f t="shared" si="5"/>
        <v>124</v>
      </c>
      <c r="D115" s="7" t="str">
        <f>"王少平"</f>
        <v>王少平</v>
      </c>
      <c r="E115" s="7" t="s">
        <v>128</v>
      </c>
      <c r="F115" s="7"/>
    </row>
    <row r="116" spans="1:6" s="3" customFormat="1" ht="24" customHeight="1">
      <c r="A116" s="7">
        <v>114</v>
      </c>
      <c r="B116" s="7" t="s">
        <v>53</v>
      </c>
      <c r="C116" s="7" t="str">
        <f t="shared" si="5"/>
        <v>124</v>
      </c>
      <c r="D116" s="7" t="str">
        <f>"陈嘉裕"</f>
        <v>陈嘉裕</v>
      </c>
      <c r="E116" s="7" t="s">
        <v>129</v>
      </c>
      <c r="F116" s="7"/>
    </row>
    <row r="117" spans="1:6" s="3" customFormat="1" ht="24" customHeight="1">
      <c r="A117" s="7">
        <v>115</v>
      </c>
      <c r="B117" s="7" t="s">
        <v>53</v>
      </c>
      <c r="C117" s="7" t="str">
        <f t="shared" si="5"/>
        <v>124</v>
      </c>
      <c r="D117" s="7" t="str">
        <f>"黄艳萍"</f>
        <v>黄艳萍</v>
      </c>
      <c r="E117" s="7" t="s">
        <v>130</v>
      </c>
      <c r="F117" s="7"/>
    </row>
    <row r="118" spans="1:6" s="3" customFormat="1" ht="24" customHeight="1">
      <c r="A118" s="7">
        <v>116</v>
      </c>
      <c r="B118" s="7" t="s">
        <v>53</v>
      </c>
      <c r="C118" s="7" t="str">
        <f t="shared" si="5"/>
        <v>124</v>
      </c>
      <c r="D118" s="7" t="str">
        <f>"冯春燕"</f>
        <v>冯春燕</v>
      </c>
      <c r="E118" s="7" t="s">
        <v>131</v>
      </c>
      <c r="F118" s="7"/>
    </row>
    <row r="119" spans="1:6" s="3" customFormat="1" ht="24" customHeight="1">
      <c r="A119" s="7">
        <v>117</v>
      </c>
      <c r="B119" s="7" t="s">
        <v>53</v>
      </c>
      <c r="C119" s="7" t="str">
        <f t="shared" si="5"/>
        <v>124</v>
      </c>
      <c r="D119" s="7" t="str">
        <f>"王彩霞"</f>
        <v>王彩霞</v>
      </c>
      <c r="E119" s="7" t="s">
        <v>132</v>
      </c>
      <c r="F119" s="7"/>
    </row>
    <row r="120" spans="1:6" s="3" customFormat="1" ht="24" customHeight="1">
      <c r="A120" s="7">
        <v>118</v>
      </c>
      <c r="B120" s="7" t="s">
        <v>53</v>
      </c>
      <c r="C120" s="7" t="str">
        <f t="shared" si="5"/>
        <v>124</v>
      </c>
      <c r="D120" s="7" t="str">
        <f>"戴松欣"</f>
        <v>戴松欣</v>
      </c>
      <c r="E120" s="7" t="s">
        <v>133</v>
      </c>
      <c r="F120" s="7"/>
    </row>
    <row r="121" spans="1:6" s="3" customFormat="1" ht="24" customHeight="1">
      <c r="A121" s="7">
        <v>119</v>
      </c>
      <c r="B121" s="7" t="s">
        <v>53</v>
      </c>
      <c r="C121" s="7" t="str">
        <f t="shared" si="5"/>
        <v>124</v>
      </c>
      <c r="D121" s="7" t="str">
        <f>"蔡秋妹"</f>
        <v>蔡秋妹</v>
      </c>
      <c r="E121" s="7" t="s">
        <v>134</v>
      </c>
      <c r="F121" s="7"/>
    </row>
    <row r="122" spans="1:6" s="3" customFormat="1" ht="24" customHeight="1">
      <c r="A122" s="7">
        <v>120</v>
      </c>
      <c r="B122" s="7" t="s">
        <v>53</v>
      </c>
      <c r="C122" s="7" t="str">
        <f t="shared" si="5"/>
        <v>124</v>
      </c>
      <c r="D122" s="7" t="str">
        <f>"郑莉莹"</f>
        <v>郑莉莹</v>
      </c>
      <c r="E122" s="7" t="s">
        <v>135</v>
      </c>
      <c r="F122" s="7"/>
    </row>
    <row r="123" spans="1:6" s="3" customFormat="1" ht="24" customHeight="1">
      <c r="A123" s="7">
        <v>121</v>
      </c>
      <c r="B123" s="7" t="s">
        <v>53</v>
      </c>
      <c r="C123" s="7" t="str">
        <f t="shared" si="5"/>
        <v>124</v>
      </c>
      <c r="D123" s="7" t="str">
        <f>"孙丽萍"</f>
        <v>孙丽萍</v>
      </c>
      <c r="E123" s="7" t="s">
        <v>136</v>
      </c>
      <c r="F123" s="7"/>
    </row>
    <row r="124" spans="1:6" s="3" customFormat="1" ht="24" customHeight="1">
      <c r="A124" s="7">
        <v>122</v>
      </c>
      <c r="B124" s="7" t="s">
        <v>53</v>
      </c>
      <c r="C124" s="7" t="str">
        <f t="shared" si="5"/>
        <v>124</v>
      </c>
      <c r="D124" s="7" t="str">
        <f>"符小飞"</f>
        <v>符小飞</v>
      </c>
      <c r="E124" s="7" t="s">
        <v>137</v>
      </c>
      <c r="F124" s="7"/>
    </row>
    <row r="125" spans="1:6" s="3" customFormat="1" ht="24" customHeight="1">
      <c r="A125" s="7">
        <v>123</v>
      </c>
      <c r="B125" s="7" t="s">
        <v>53</v>
      </c>
      <c r="C125" s="7" t="str">
        <f t="shared" si="5"/>
        <v>124</v>
      </c>
      <c r="D125" s="7" t="str">
        <f>"李立莉"</f>
        <v>李立莉</v>
      </c>
      <c r="E125" s="7" t="s">
        <v>138</v>
      </c>
      <c r="F125" s="7"/>
    </row>
    <row r="126" spans="1:6" s="3" customFormat="1" ht="24" customHeight="1">
      <c r="A126" s="7">
        <v>124</v>
      </c>
      <c r="B126" s="7" t="s">
        <v>53</v>
      </c>
      <c r="C126" s="7" t="str">
        <f t="shared" si="5"/>
        <v>124</v>
      </c>
      <c r="D126" s="7" t="str">
        <f>"卢秋银"</f>
        <v>卢秋银</v>
      </c>
      <c r="E126" s="7" t="s">
        <v>139</v>
      </c>
      <c r="F126" s="7"/>
    </row>
    <row r="127" spans="1:6" s="3" customFormat="1" ht="24" customHeight="1">
      <c r="A127" s="7">
        <v>125</v>
      </c>
      <c r="B127" s="7" t="s">
        <v>53</v>
      </c>
      <c r="C127" s="7" t="str">
        <f t="shared" si="5"/>
        <v>124</v>
      </c>
      <c r="D127" s="7" t="str">
        <f>"陈春妹"</f>
        <v>陈春妹</v>
      </c>
      <c r="E127" s="7" t="s">
        <v>140</v>
      </c>
      <c r="F127" s="7"/>
    </row>
    <row r="128" spans="1:6" s="3" customFormat="1" ht="24" customHeight="1">
      <c r="A128" s="7">
        <v>126</v>
      </c>
      <c r="B128" s="7" t="s">
        <v>53</v>
      </c>
      <c r="C128" s="7" t="str">
        <f t="shared" si="5"/>
        <v>124</v>
      </c>
      <c r="D128" s="7" t="str">
        <f>"王明炼"</f>
        <v>王明炼</v>
      </c>
      <c r="E128" s="7" t="s">
        <v>141</v>
      </c>
      <c r="F128" s="7"/>
    </row>
    <row r="129" spans="1:6" s="3" customFormat="1" ht="24" customHeight="1">
      <c r="A129" s="7">
        <v>127</v>
      </c>
      <c r="B129" s="7" t="s">
        <v>53</v>
      </c>
      <c r="C129" s="7" t="str">
        <f t="shared" si="5"/>
        <v>124</v>
      </c>
      <c r="D129" s="7" t="str">
        <f>"陈永妍"</f>
        <v>陈永妍</v>
      </c>
      <c r="E129" s="7" t="s">
        <v>142</v>
      </c>
      <c r="F129" s="7"/>
    </row>
    <row r="130" spans="1:6" s="3" customFormat="1" ht="24" customHeight="1">
      <c r="A130" s="7">
        <v>128</v>
      </c>
      <c r="B130" s="7" t="s">
        <v>53</v>
      </c>
      <c r="C130" s="7" t="str">
        <f t="shared" si="5"/>
        <v>124</v>
      </c>
      <c r="D130" s="7" t="str">
        <f>"陈燕荣"</f>
        <v>陈燕荣</v>
      </c>
      <c r="E130" s="7" t="s">
        <v>143</v>
      </c>
      <c r="F130" s="7"/>
    </row>
    <row r="131" spans="1:6" s="3" customFormat="1" ht="24" customHeight="1">
      <c r="A131" s="7">
        <v>129</v>
      </c>
      <c r="B131" s="7" t="s">
        <v>53</v>
      </c>
      <c r="C131" s="7" t="str">
        <f t="shared" si="5"/>
        <v>124</v>
      </c>
      <c r="D131" s="7" t="str">
        <f>"邱芳"</f>
        <v>邱芳</v>
      </c>
      <c r="E131" s="7" t="s">
        <v>144</v>
      </c>
      <c r="F131" s="7"/>
    </row>
    <row r="132" spans="1:6" s="3" customFormat="1" ht="24" customHeight="1">
      <c r="A132" s="7">
        <v>130</v>
      </c>
      <c r="B132" s="7" t="s">
        <v>53</v>
      </c>
      <c r="C132" s="7" t="str">
        <f t="shared" si="5"/>
        <v>124</v>
      </c>
      <c r="D132" s="7" t="str">
        <f>"邱名丹"</f>
        <v>邱名丹</v>
      </c>
      <c r="E132" s="7" t="s">
        <v>145</v>
      </c>
      <c r="F132" s="7"/>
    </row>
    <row r="133" spans="1:6" s="3" customFormat="1" ht="24" customHeight="1">
      <c r="A133" s="7">
        <v>131</v>
      </c>
      <c r="B133" s="7" t="s">
        <v>53</v>
      </c>
      <c r="C133" s="7" t="str">
        <f t="shared" si="5"/>
        <v>124</v>
      </c>
      <c r="D133" s="7" t="str">
        <f>"曾丽"</f>
        <v>曾丽</v>
      </c>
      <c r="E133" s="7" t="s">
        <v>146</v>
      </c>
      <c r="F133" s="7"/>
    </row>
    <row r="134" spans="1:6" s="3" customFormat="1" ht="24" customHeight="1">
      <c r="A134" s="7">
        <v>132</v>
      </c>
      <c r="B134" s="7" t="s">
        <v>53</v>
      </c>
      <c r="C134" s="7" t="str">
        <f t="shared" si="5"/>
        <v>124</v>
      </c>
      <c r="D134" s="7" t="str">
        <f>"梁曼"</f>
        <v>梁曼</v>
      </c>
      <c r="E134" s="7" t="s">
        <v>147</v>
      </c>
      <c r="F134" s="7"/>
    </row>
    <row r="135" spans="1:6" s="3" customFormat="1" ht="24" customHeight="1">
      <c r="A135" s="7">
        <v>133</v>
      </c>
      <c r="B135" s="7" t="s">
        <v>53</v>
      </c>
      <c r="C135" s="7" t="str">
        <f t="shared" si="5"/>
        <v>124</v>
      </c>
      <c r="D135" s="7" t="str">
        <f>"赵冠科"</f>
        <v>赵冠科</v>
      </c>
      <c r="E135" s="7" t="s">
        <v>148</v>
      </c>
      <c r="F135" s="7"/>
    </row>
    <row r="136" spans="1:6" s="3" customFormat="1" ht="24" customHeight="1">
      <c r="A136" s="7">
        <v>134</v>
      </c>
      <c r="B136" s="7" t="s">
        <v>53</v>
      </c>
      <c r="C136" s="7" t="str">
        <f t="shared" si="5"/>
        <v>124</v>
      </c>
      <c r="D136" s="7" t="str">
        <f>"杨雅慧"</f>
        <v>杨雅慧</v>
      </c>
      <c r="E136" s="7" t="s">
        <v>149</v>
      </c>
      <c r="F136" s="7"/>
    </row>
    <row r="137" spans="1:6" s="3" customFormat="1" ht="24" customHeight="1">
      <c r="A137" s="7">
        <v>135</v>
      </c>
      <c r="B137" s="7" t="s">
        <v>53</v>
      </c>
      <c r="C137" s="7" t="str">
        <f t="shared" si="5"/>
        <v>124</v>
      </c>
      <c r="D137" s="7" t="str">
        <f>"梁亚程"</f>
        <v>梁亚程</v>
      </c>
      <c r="E137" s="7" t="s">
        <v>150</v>
      </c>
      <c r="F137" s="7"/>
    </row>
    <row r="138" spans="1:6" s="3" customFormat="1" ht="24" customHeight="1">
      <c r="A138" s="7">
        <v>136</v>
      </c>
      <c r="B138" s="7" t="s">
        <v>53</v>
      </c>
      <c r="C138" s="7" t="str">
        <f t="shared" si="5"/>
        <v>124</v>
      </c>
      <c r="D138" s="7" t="str">
        <f>"王春文"</f>
        <v>王春文</v>
      </c>
      <c r="E138" s="7" t="s">
        <v>151</v>
      </c>
      <c r="F138" s="7"/>
    </row>
    <row r="139" spans="1:6" s="3" customFormat="1" ht="24" customHeight="1">
      <c r="A139" s="7">
        <v>137</v>
      </c>
      <c r="B139" s="7" t="s">
        <v>53</v>
      </c>
      <c r="C139" s="7" t="str">
        <f t="shared" si="5"/>
        <v>124</v>
      </c>
      <c r="D139" s="7" t="str">
        <f>"曾秀"</f>
        <v>曾秀</v>
      </c>
      <c r="E139" s="7" t="s">
        <v>152</v>
      </c>
      <c r="F139" s="7"/>
    </row>
    <row r="140" spans="1:6" s="3" customFormat="1" ht="24" customHeight="1">
      <c r="A140" s="7">
        <v>138</v>
      </c>
      <c r="B140" s="7" t="s">
        <v>53</v>
      </c>
      <c r="C140" s="7" t="str">
        <f t="shared" si="5"/>
        <v>124</v>
      </c>
      <c r="D140" s="7" t="str">
        <f>"方佳"</f>
        <v>方佳</v>
      </c>
      <c r="E140" s="7" t="s">
        <v>153</v>
      </c>
      <c r="F140" s="7"/>
    </row>
    <row r="141" spans="1:6" s="3" customFormat="1" ht="24" customHeight="1">
      <c r="A141" s="7">
        <v>139</v>
      </c>
      <c r="B141" s="7" t="s">
        <v>53</v>
      </c>
      <c r="C141" s="7" t="str">
        <f t="shared" si="5"/>
        <v>124</v>
      </c>
      <c r="D141" s="7" t="str">
        <f>"吴艳娇"</f>
        <v>吴艳娇</v>
      </c>
      <c r="E141" s="7" t="s">
        <v>154</v>
      </c>
      <c r="F141" s="7"/>
    </row>
    <row r="142" spans="1:6" s="3" customFormat="1" ht="24" customHeight="1">
      <c r="A142" s="7">
        <v>140</v>
      </c>
      <c r="B142" s="7" t="s">
        <v>53</v>
      </c>
      <c r="C142" s="7" t="str">
        <f t="shared" si="5"/>
        <v>124</v>
      </c>
      <c r="D142" s="7" t="str">
        <f>"林妃"</f>
        <v>林妃</v>
      </c>
      <c r="E142" s="7" t="s">
        <v>155</v>
      </c>
      <c r="F142" s="7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ADI（曾）</cp:lastModifiedBy>
  <dcterms:created xsi:type="dcterms:W3CDTF">2021-08-12T01:37:14Z</dcterms:created>
  <dcterms:modified xsi:type="dcterms:W3CDTF">2021-10-19T01:44:15Z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  <property fmtid="{D5CDD505-2E9C-101B-9397-08002B2CF9AE}" pid="4" name="I">
    <vt:lpwstr>5E7617E417E543F2B69A6F17885941AF</vt:lpwstr>
  </property>
</Properties>
</file>