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<sst xmlns="http://schemas.openxmlformats.org/spreadsheetml/2006/main" count="54" uniqueCount="29">
  <si>
    <t>2021年华中师范大学琼中附属中学招聘高中临聘教师拟录用人员名单</t>
  </si>
  <si>
    <t>序号</t>
  </si>
  <si>
    <t>姓名</t>
  </si>
  <si>
    <t>性别</t>
  </si>
  <si>
    <t>报考岗位</t>
  </si>
  <si>
    <t>身份证号码</t>
  </si>
  <si>
    <t>0101_语文</t>
  </si>
  <si>
    <t>吉晶莹</t>
  </si>
  <si>
    <t>女</t>
  </si>
  <si>
    <t>4600✱✱✱✱7520</t>
  </si>
  <si>
    <t>钟云</t>
  </si>
  <si>
    <t>4600✱✱✱✱0420</t>
  </si>
  <si>
    <t>0102_数学</t>
  </si>
  <si>
    <t>0103_英语</t>
  </si>
  <si>
    <t>0104_政治</t>
  </si>
  <si>
    <t>0105_历史</t>
  </si>
  <si>
    <t>0106_地理</t>
  </si>
  <si>
    <t>王玮娴</t>
  </si>
  <si>
    <t>4600✱✱✱✱1923</t>
  </si>
  <si>
    <t>0107_化学</t>
  </si>
  <si>
    <t>0108_生物</t>
  </si>
  <si>
    <t>陈小卉</t>
  </si>
  <si>
    <t>4600✱✱✱✱4481</t>
  </si>
  <si>
    <t>董丽珍</t>
  </si>
  <si>
    <t>李香妮</t>
  </si>
  <si>
    <t>4600✱✱✱✱2127</t>
  </si>
  <si>
    <t>张美虹</t>
  </si>
  <si>
    <t>4600✱✱✱✱1823</t>
  </si>
  <si>
    <t>2021年华中师范大学琼中附属中学招聘高中临聘教师面试成绩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</si>
</sst>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zoomScale="90" zoomScaleNormal="90" workbookViewId="0">
      <selection activeCell="H3" sqref="H3"/>
    </sheetView>
  </sheetViews>
  <sheetFormatPr defaultColWidth="9" defaultRowHeight="14" outlineLevelCol="4"/>
  <cols>
    <col min="1" max="1" width="9" style="2"/>
    <col min="2" max="2" width="16.8181818181818" style="2" customWidth="1"/>
    <col min="3" max="3" width="11.2727272727273" style="2" customWidth="1"/>
    <col min="4" max="4" width="19.9090909090909" style="2" customWidth="1"/>
    <col min="5" max="5" width="30" style="2" customWidth="1"/>
  </cols>
  <sheetData>
    <row r="1" ht="45" customHeight="1" spans="1:5">
      <c r="A1" s="3" t="s">
        <v>0</v>
      </c>
      <c r="B1" s="4"/>
      <c r="C1" s="4"/>
      <c r="D1" s="4"/>
      <c r="E1" s="5"/>
    </row>
    <row r="2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30" customHeight="1" spans="1:5">
      <c r="A3" s="7">
        <v>1</v>
      </c>
      <c r="B3" s="7" t="str">
        <f>"冯金燕"</f>
        <v>冯金燕</v>
      </c>
      <c r="C3" s="7" t="str">
        <f>"女"</f>
        <v>女</v>
      </c>
      <c r="D3" s="7" t="s">
        <v>6</v>
      </c>
      <c r="E3" s="7" t="str">
        <f>"4600✱✱✱✱0420"</f>
        <v>4600✱✱✱✱0420</v>
      </c>
    </row>
    <row r="4" customFormat="1" ht="30" customHeight="1" spans="1:5">
      <c r="A4" s="7">
        <v>2</v>
      </c>
      <c r="B4" s="8" t="s">
        <v>7</v>
      </c>
      <c r="C4" s="8" t="s">
        <v>8</v>
      </c>
      <c r="D4" s="8" t="s">
        <v>6</v>
      </c>
      <c r="E4" s="8" t="s">
        <v>9</v>
      </c>
    </row>
    <row r="5" customFormat="1" ht="30" customHeight="1" spans="1:5">
      <c r="A5" s="7">
        <v>3</v>
      </c>
      <c r="B5" s="8" t="s">
        <v>10</v>
      </c>
      <c r="C5" s="8" t="s">
        <v>8</v>
      </c>
      <c r="D5" s="8" t="s">
        <v>6</v>
      </c>
      <c r="E5" s="8" t="s">
        <v>11</v>
      </c>
    </row>
    <row r="6" s="1" customFormat="1" ht="30" customHeight="1" spans="1:5">
      <c r="A6" s="7">
        <v>4</v>
      </c>
      <c r="B6" s="7" t="str">
        <f>"曾镇深"</f>
        <v>曾镇深</v>
      </c>
      <c r="C6" s="7" t="str">
        <f>"男"</f>
        <v>男</v>
      </c>
      <c r="D6" s="7" t="s">
        <v>12</v>
      </c>
      <c r="E6" s="7" t="str">
        <f>"4409✱✱✱✱0033"</f>
        <v>4409✱✱✱✱0033</v>
      </c>
    </row>
    <row r="7" ht="30" customHeight="1" spans="1:5">
      <c r="A7" s="7">
        <v>5</v>
      </c>
      <c r="B7" s="7" t="str">
        <f>"颜瑶"</f>
        <v>颜瑶</v>
      </c>
      <c r="C7" s="7" t="str">
        <f t="shared" ref="C7:C14" si="0">"女"</f>
        <v>女</v>
      </c>
      <c r="D7" s="7" t="s">
        <v>12</v>
      </c>
      <c r="E7" s="7" t="str">
        <f>"4600✱✱✱✱4521"</f>
        <v>4600✱✱✱✱4521</v>
      </c>
    </row>
    <row r="8" ht="30" customHeight="1" spans="1:5">
      <c r="A8" s="7">
        <v>6</v>
      </c>
      <c r="B8" s="7" t="str">
        <f>"马巧玲"</f>
        <v>马巧玲</v>
      </c>
      <c r="C8" s="7" t="str">
        <f t="shared" si="0"/>
        <v>女</v>
      </c>
      <c r="D8" s="7" t="s">
        <v>13</v>
      </c>
      <c r="E8" s="7" t="str">
        <f>"4210✱✱✱✱7543"</f>
        <v>4210✱✱✱✱7543</v>
      </c>
    </row>
    <row r="9" ht="30" customHeight="1" spans="1:5">
      <c r="A9" s="7">
        <v>7</v>
      </c>
      <c r="B9" s="7" t="str">
        <f>"刘亚银"</f>
        <v>刘亚银</v>
      </c>
      <c r="C9" s="7" t="str">
        <f t="shared" si="0"/>
        <v>女</v>
      </c>
      <c r="D9" s="7" t="s">
        <v>14</v>
      </c>
      <c r="E9" s="7" t="str">
        <f>"4600✱✱✱✱658X"</f>
        <v>4600✱✱✱✱658X</v>
      </c>
    </row>
    <row r="10" ht="30" customHeight="1" spans="1:5">
      <c r="A10" s="7">
        <v>8</v>
      </c>
      <c r="B10" s="7" t="str">
        <f>"李小林"</f>
        <v>李小林</v>
      </c>
      <c r="C10" s="7" t="str">
        <f t="shared" si="0"/>
        <v>女</v>
      </c>
      <c r="D10" s="7" t="s">
        <v>14</v>
      </c>
      <c r="E10" s="7" t="str">
        <f>"5002✱✱✱✱2427"</f>
        <v>5002✱✱✱✱2427</v>
      </c>
    </row>
    <row r="11" ht="30" customHeight="1" spans="1:5">
      <c r="A11" s="7">
        <v>9</v>
      </c>
      <c r="B11" s="7" t="str">
        <f>"戴秀芬"</f>
        <v>戴秀芬</v>
      </c>
      <c r="C11" s="7" t="str">
        <f t="shared" si="0"/>
        <v>女</v>
      </c>
      <c r="D11" s="7" t="s">
        <v>14</v>
      </c>
      <c r="E11" s="7" t="str">
        <f>"4600✱✱✱✱5422"</f>
        <v>4600✱✱✱✱5422</v>
      </c>
    </row>
    <row r="12" ht="30" customHeight="1" spans="1:5">
      <c r="A12" s="7">
        <v>10</v>
      </c>
      <c r="B12" s="7" t="str">
        <f>"金风坤"</f>
        <v>金风坤</v>
      </c>
      <c r="C12" s="7" t="str">
        <f t="shared" si="0"/>
        <v>女</v>
      </c>
      <c r="D12" s="7" t="s">
        <v>15</v>
      </c>
      <c r="E12" s="7" t="str">
        <f>"4600✱✱✱✱2847"</f>
        <v>4600✱✱✱✱2847</v>
      </c>
    </row>
    <row r="13" s="1" customFormat="1" ht="30" customHeight="1" spans="1:5">
      <c r="A13" s="7">
        <v>11</v>
      </c>
      <c r="B13" s="7" t="str">
        <f>"陈季香"</f>
        <v>陈季香</v>
      </c>
      <c r="C13" s="7" t="str">
        <f t="shared" si="0"/>
        <v>女</v>
      </c>
      <c r="D13" s="7" t="s">
        <v>16</v>
      </c>
      <c r="E13" s="7" t="str">
        <f>"4600✱✱✱✱5624"</f>
        <v>4600✱✱✱✱5624</v>
      </c>
    </row>
    <row r="14" ht="30" customHeight="1" spans="1:5">
      <c r="A14" s="7">
        <v>12</v>
      </c>
      <c r="B14" s="7" t="str">
        <f>"吴晓珍"</f>
        <v>吴晓珍</v>
      </c>
      <c r="C14" s="7" t="str">
        <f t="shared" si="0"/>
        <v>女</v>
      </c>
      <c r="D14" s="7" t="s">
        <v>16</v>
      </c>
      <c r="E14" s="7" t="str">
        <f>"4601✱✱✱✱0921"</f>
        <v>4601✱✱✱✱0921</v>
      </c>
    </row>
    <row r="15" ht="30" customHeight="1" spans="1:5">
      <c r="A15" s="7">
        <v>13</v>
      </c>
      <c r="B15" s="7" t="str">
        <f>"苏明明"</f>
        <v>苏明明</v>
      </c>
      <c r="C15" s="7" t="str">
        <f>"男"</f>
        <v>男</v>
      </c>
      <c r="D15" s="7" t="s">
        <v>16</v>
      </c>
      <c r="E15" s="7" t="str">
        <f>"3710✱✱✱✱1032"</f>
        <v>3710✱✱✱✱1032</v>
      </c>
    </row>
    <row r="16" ht="30" customHeight="1" spans="1:5">
      <c r="A16" s="7">
        <v>14</v>
      </c>
      <c r="B16" s="8" t="s">
        <v>17</v>
      </c>
      <c r="C16" s="8" t="s">
        <v>8</v>
      </c>
      <c r="D16" s="8" t="s">
        <v>16</v>
      </c>
      <c r="E16" s="8" t="s">
        <v>18</v>
      </c>
    </row>
    <row r="17" ht="30" customHeight="1" spans="1:5">
      <c r="A17" s="7">
        <v>15</v>
      </c>
      <c r="B17" s="7" t="str">
        <f>"梁榕"</f>
        <v>梁榕</v>
      </c>
      <c r="C17" s="7" t="str">
        <f>"男"</f>
        <v>男</v>
      </c>
      <c r="D17" s="7" t="s">
        <v>19</v>
      </c>
      <c r="E17" s="7" t="str">
        <f>"4600✱✱✱✱0918"</f>
        <v>4600✱✱✱✱0918</v>
      </c>
    </row>
    <row r="18" s="1" customFormat="1" ht="30" customHeight="1" spans="1:5">
      <c r="A18" s="7">
        <v>16</v>
      </c>
      <c r="B18" s="7" t="str">
        <f>"周炳丹"</f>
        <v>周炳丹</v>
      </c>
      <c r="C18" s="7" t="str">
        <f t="shared" ref="C18:C24" si="1">"女"</f>
        <v>女</v>
      </c>
      <c r="D18" s="7" t="s">
        <v>19</v>
      </c>
      <c r="E18" s="7" t="str">
        <f>"4600✱✱✱✱7220"</f>
        <v>4600✱✱✱✱7220</v>
      </c>
    </row>
    <row r="19" ht="30" customHeight="1" spans="1:5">
      <c r="A19" s="7">
        <v>17</v>
      </c>
      <c r="B19" s="7" t="str">
        <f>"郭江霞"</f>
        <v>郭江霞</v>
      </c>
      <c r="C19" s="7" t="str">
        <f t="shared" si="1"/>
        <v>女</v>
      </c>
      <c r="D19" s="7" t="s">
        <v>19</v>
      </c>
      <c r="E19" s="7" t="str">
        <f>"4600✱✱✱✱7264"</f>
        <v>4600✱✱✱✱7264</v>
      </c>
    </row>
    <row r="20" ht="30" customHeight="1" spans="1:5">
      <c r="A20" s="7">
        <v>18</v>
      </c>
      <c r="B20" s="7" t="str">
        <f>"符美秋"</f>
        <v>符美秋</v>
      </c>
      <c r="C20" s="7" t="str">
        <f t="shared" si="1"/>
        <v>女</v>
      </c>
      <c r="D20" s="7" t="s">
        <v>19</v>
      </c>
      <c r="E20" s="7" t="str">
        <f>"4690✱✱✱✱332X"</f>
        <v>4690✱✱✱✱332X</v>
      </c>
    </row>
    <row r="21" ht="30" customHeight="1" spans="1:5">
      <c r="A21" s="7">
        <v>19</v>
      </c>
      <c r="B21" s="7" t="str">
        <f>"方瑶"</f>
        <v>方瑶</v>
      </c>
      <c r="C21" s="7" t="str">
        <f t="shared" si="1"/>
        <v>女</v>
      </c>
      <c r="D21" s="7" t="s">
        <v>20</v>
      </c>
      <c r="E21" s="7" t="str">
        <f>"3429✱✱✱✱442X"</f>
        <v>3429✱✱✱✱442X</v>
      </c>
    </row>
    <row r="22" ht="30" customHeight="1" spans="1:5">
      <c r="A22" s="7">
        <v>20</v>
      </c>
      <c r="B22" s="7" t="str">
        <f>"陈燕"</f>
        <v>陈燕</v>
      </c>
      <c r="C22" s="7" t="str">
        <f t="shared" si="1"/>
        <v>女</v>
      </c>
      <c r="D22" s="7" t="s">
        <v>20</v>
      </c>
      <c r="E22" s="7" t="str">
        <f>"4600✱✱✱✱5369"</f>
        <v>4600✱✱✱✱5369</v>
      </c>
    </row>
    <row r="23" ht="30" customHeight="1" spans="1:5">
      <c r="A23" s="7">
        <v>21</v>
      </c>
      <c r="B23" s="7" t="str">
        <f>"李潇潇"</f>
        <v>李潇潇</v>
      </c>
      <c r="C23" s="7" t="str">
        <f t="shared" si="1"/>
        <v>女</v>
      </c>
      <c r="D23" s="7" t="s">
        <v>20</v>
      </c>
      <c r="E23" s="7" t="str">
        <f>"4600✱✱✱✱4124"</f>
        <v>4600✱✱✱✱4124</v>
      </c>
    </row>
    <row r="24" ht="30" customHeight="1" spans="1:5">
      <c r="A24" s="7">
        <v>22</v>
      </c>
      <c r="B24" s="7" t="str">
        <f>"苏丽晓"</f>
        <v>苏丽晓</v>
      </c>
      <c r="C24" s="7" t="str">
        <f t="shared" si="1"/>
        <v>女</v>
      </c>
      <c r="D24" s="7" t="s">
        <v>20</v>
      </c>
      <c r="E24" s="7" t="str">
        <f>"4600✱✱✱✱4529"</f>
        <v>4600✱✱✱✱4529</v>
      </c>
    </row>
    <row r="25" ht="30" customHeight="1" spans="1:5">
      <c r="A25" s="7">
        <v>23</v>
      </c>
      <c r="B25" s="9" t="s">
        <v>21</v>
      </c>
      <c r="C25" s="9" t="s">
        <v>8</v>
      </c>
      <c r="D25" s="9" t="s">
        <v>20</v>
      </c>
      <c r="E25" s="9" t="s">
        <v>22</v>
      </c>
    </row>
    <row r="26" ht="30" customHeight="1" spans="1:5">
      <c r="A26" s="7">
        <v>24</v>
      </c>
      <c r="B26" s="9" t="s">
        <v>23</v>
      </c>
      <c r="C26" s="9" t="s">
        <v>8</v>
      </c>
      <c r="D26" s="9" t="s">
        <v>20</v>
      </c>
      <c r="E26" s="9" t="s">
        <v>11</v>
      </c>
    </row>
    <row r="27" ht="30" customHeight="1" spans="1:5">
      <c r="A27" s="7">
        <v>25</v>
      </c>
      <c r="B27" s="9" t="s">
        <v>24</v>
      </c>
      <c r="C27" s="9" t="s">
        <v>8</v>
      </c>
      <c r="D27" s="9" t="s">
        <v>20</v>
      </c>
      <c r="E27" s="9" t="s">
        <v>25</v>
      </c>
    </row>
    <row r="28" ht="30" customHeight="1" spans="1:5">
      <c r="A28" s="7">
        <v>26</v>
      </c>
      <c r="B28" s="9" t="s">
        <v>26</v>
      </c>
      <c r="C28" s="9" t="s">
        <v>8</v>
      </c>
      <c r="D28" s="9" t="s">
        <v>20</v>
      </c>
      <c r="E28" s="9" t="s">
        <v>27</v>
      </c>
    </row>
  </sheetData>
  <sortState ref="A2:G132">
    <sortCondition ref="D2:D132"/>
  </sortState>
  <mergeCells count="1">
    <mergeCell ref="A1:E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>
    <row r="1" spans="1:1">
      <c r="A1" t="s">
        <v>28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三月三</cp:lastModifiedBy>
  <dcterms:created xsi:type="dcterms:W3CDTF">2021-08-23T05:44:00Z</dcterms:created>
  <dcterms:modified xsi:type="dcterms:W3CDTF">2021-09-15T00:36:26Z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74C9B069A08A445A9642BBD4DE85D228</vt:lpwstr>
  </property>
  <property fmtid="{D5CDD505-2E9C-101B-9397-08002B2CF9AE}" pid="3" name="KSOProductBuildVer">
    <vt:lpwstr>2052-11.1.0.10700</vt:lpwstr>
  </property>
</Properties>
</file>