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通过资格审核进入笔试人员名单" sheetId="1" r:id="rId1"/>
  </sheets>
  <definedNames>
    <definedName name="_xlnm._FilterDatabase" localSheetId="0" hidden="1">'通过资格审核进入笔试人员名单'!$A$2:$D$192</definedName>
  </definedNames>
  <calcPr fullCalcOnLoad="1"/>
</workbook>
</file>

<file path=xl/sharedStrings.xml><?xml version="1.0" encoding="utf-8"?>
<sst xmlns="http://schemas.openxmlformats.org/spreadsheetml/2006/main" count="195" uniqueCount="8">
  <si>
    <t>附件1：海南省直属机关第二幼儿园2021年公开招聘通过资格审核进入笔试人员名单</t>
  </si>
  <si>
    <t>序号</t>
  </si>
  <si>
    <t>报考号</t>
  </si>
  <si>
    <t>报考岗位</t>
  </si>
  <si>
    <t>姓名</t>
  </si>
  <si>
    <t>0101_幼儿教师1</t>
  </si>
  <si>
    <t>0102_幼儿教师2</t>
  </si>
  <si>
    <t>0103_卫生保健人员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</si>
</sst>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tabSelected="1" workbookViewId="0" topLeftCell="A1">
      <selection activeCell="E7" sqref="E7"/>
    </sheetView>
  </sheetViews>
  <sheetFormatPr defaultColWidth="9.00390625" defaultRowHeight="15"/>
  <cols>
    <col min="1" max="1" width="9.140625" style="0" customWidth="1"/>
    <col min="2" max="2" width="33.421875" style="0" customWidth="1"/>
    <col min="3" max="3" width="24.28125" style="0" customWidth="1"/>
    <col min="4" max="4" width="20.57421875" style="0" customWidth="1"/>
  </cols>
  <sheetData>
    <row r="1" spans="1:4" ht="60" customHeight="1">
      <c r="A1" s="2" t="s">
        <v>0</v>
      </c>
      <c r="B1" s="3"/>
      <c r="C1" s="3"/>
      <c r="D1" s="3"/>
    </row>
    <row r="2" spans="1:4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30" customHeight="1">
      <c r="A3" s="5">
        <v>1</v>
      </c>
      <c r="B3" s="5" t="str">
        <f>"31822021072309043536342"</f>
        <v>31822021072309043536342</v>
      </c>
      <c r="C3" s="5" t="s">
        <v>5</v>
      </c>
      <c r="D3" s="5" t="str">
        <f>"胡榆涓"</f>
        <v>胡榆涓</v>
      </c>
    </row>
    <row r="4" spans="1:4" ht="30" customHeight="1">
      <c r="A4" s="5">
        <v>2</v>
      </c>
      <c r="B4" s="5" t="str">
        <f>"31822021072309211136750"</f>
        <v>31822021072309211136750</v>
      </c>
      <c r="C4" s="5" t="s">
        <v>5</v>
      </c>
      <c r="D4" s="5" t="str">
        <f>"吴健"</f>
        <v>吴健</v>
      </c>
    </row>
    <row r="5" spans="1:4" ht="30" customHeight="1">
      <c r="A5" s="5">
        <v>3</v>
      </c>
      <c r="B5" s="5" t="str">
        <f>"31822021072309224136796"</f>
        <v>31822021072309224136796</v>
      </c>
      <c r="C5" s="5" t="s">
        <v>5</v>
      </c>
      <c r="D5" s="5" t="str">
        <f>"陈方美"</f>
        <v>陈方美</v>
      </c>
    </row>
    <row r="6" spans="1:4" ht="30" customHeight="1">
      <c r="A6" s="5">
        <v>4</v>
      </c>
      <c r="B6" s="5" t="str">
        <f>"31822021072309302436966"</f>
        <v>31822021072309302436966</v>
      </c>
      <c r="C6" s="5" t="s">
        <v>5</v>
      </c>
      <c r="D6" s="5" t="str">
        <f>"丛垚"</f>
        <v>丛垚</v>
      </c>
    </row>
    <row r="7" spans="1:4" ht="30" customHeight="1">
      <c r="A7" s="5">
        <v>5</v>
      </c>
      <c r="B7" s="5" t="str">
        <f>"31822021072309381637122"</f>
        <v>31822021072309381637122</v>
      </c>
      <c r="C7" s="5" t="s">
        <v>5</v>
      </c>
      <c r="D7" s="5" t="str">
        <f>"王姗"</f>
        <v>王姗</v>
      </c>
    </row>
    <row r="8" spans="1:4" ht="30" customHeight="1">
      <c r="A8" s="5">
        <v>6</v>
      </c>
      <c r="B8" s="5" t="str">
        <f>"31822021072309410737179"</f>
        <v>31822021072309410737179</v>
      </c>
      <c r="C8" s="5" t="s">
        <v>5</v>
      </c>
      <c r="D8" s="5" t="str">
        <f>"李晓婷"</f>
        <v>李晓婷</v>
      </c>
    </row>
    <row r="9" spans="1:4" ht="30" customHeight="1">
      <c r="A9" s="5">
        <v>7</v>
      </c>
      <c r="B9" s="5" t="str">
        <f>"31822021072309564237456"</f>
        <v>31822021072309564237456</v>
      </c>
      <c r="C9" s="5" t="s">
        <v>5</v>
      </c>
      <c r="D9" s="5" t="str">
        <f>"梁菁菁"</f>
        <v>梁菁菁</v>
      </c>
    </row>
    <row r="10" spans="1:4" ht="30" customHeight="1">
      <c r="A10" s="5">
        <v>8</v>
      </c>
      <c r="B10" s="5" t="str">
        <f>"31822021072310110437684"</f>
        <v>31822021072310110437684</v>
      </c>
      <c r="C10" s="5" t="s">
        <v>5</v>
      </c>
      <c r="D10" s="5" t="str">
        <f>"唐小燕"</f>
        <v>唐小燕</v>
      </c>
    </row>
    <row r="11" spans="1:4" ht="30" customHeight="1">
      <c r="A11" s="5">
        <v>9</v>
      </c>
      <c r="B11" s="5" t="str">
        <f>"31822021072310231537889"</f>
        <v>31822021072310231537889</v>
      </c>
      <c r="C11" s="5" t="s">
        <v>5</v>
      </c>
      <c r="D11" s="5" t="str">
        <f>"余宗慧"</f>
        <v>余宗慧</v>
      </c>
    </row>
    <row r="12" spans="1:4" ht="30" customHeight="1">
      <c r="A12" s="5">
        <v>10</v>
      </c>
      <c r="B12" s="5" t="str">
        <f>"31822021072310285037971"</f>
        <v>31822021072310285037971</v>
      </c>
      <c r="C12" s="5" t="s">
        <v>5</v>
      </c>
      <c r="D12" s="5" t="str">
        <f>"陈玉媛"</f>
        <v>陈玉媛</v>
      </c>
    </row>
    <row r="13" spans="1:4" ht="30" customHeight="1">
      <c r="A13" s="5">
        <v>11</v>
      </c>
      <c r="B13" s="5" t="str">
        <f>"31822021072310531738280"</f>
        <v>31822021072310531738280</v>
      </c>
      <c r="C13" s="5" t="s">
        <v>5</v>
      </c>
      <c r="D13" s="5" t="str">
        <f>"黄小芳"</f>
        <v>黄小芳</v>
      </c>
    </row>
    <row r="14" spans="1:4" ht="30" customHeight="1">
      <c r="A14" s="5">
        <v>12</v>
      </c>
      <c r="B14" s="5" t="str">
        <f>"31822021072310540138289"</f>
        <v>31822021072310540138289</v>
      </c>
      <c r="C14" s="5" t="s">
        <v>5</v>
      </c>
      <c r="D14" s="5" t="str">
        <f>"林艺真"</f>
        <v>林艺真</v>
      </c>
    </row>
    <row r="15" spans="1:4" ht="30" customHeight="1">
      <c r="A15" s="5">
        <v>13</v>
      </c>
      <c r="B15" s="5" t="str">
        <f>"31822021072311001038348"</f>
        <v>31822021072311001038348</v>
      </c>
      <c r="C15" s="5" t="s">
        <v>5</v>
      </c>
      <c r="D15" s="5" t="str">
        <f>"吴晓莉"</f>
        <v>吴晓莉</v>
      </c>
    </row>
    <row r="16" spans="1:4" ht="30" customHeight="1">
      <c r="A16" s="5">
        <v>14</v>
      </c>
      <c r="B16" s="5" t="str">
        <f>"31822021072311161738537"</f>
        <v>31822021072311161738537</v>
      </c>
      <c r="C16" s="5" t="s">
        <v>5</v>
      </c>
      <c r="D16" s="5" t="str">
        <f>"袁昌延"</f>
        <v>袁昌延</v>
      </c>
    </row>
    <row r="17" spans="1:4" ht="30" customHeight="1">
      <c r="A17" s="5">
        <v>15</v>
      </c>
      <c r="B17" s="5" t="str">
        <f>"31822021072311434238777"</f>
        <v>31822021072311434238777</v>
      </c>
      <c r="C17" s="5" t="s">
        <v>5</v>
      </c>
      <c r="D17" s="5" t="str">
        <f>"王嫘"</f>
        <v>王嫘</v>
      </c>
    </row>
    <row r="18" spans="1:4" ht="30" customHeight="1">
      <c r="A18" s="5">
        <v>16</v>
      </c>
      <c r="B18" s="5" t="str">
        <f>"31822021072311581238889"</f>
        <v>31822021072311581238889</v>
      </c>
      <c r="C18" s="5" t="s">
        <v>5</v>
      </c>
      <c r="D18" s="5" t="str">
        <f>"丁伟悦"</f>
        <v>丁伟悦</v>
      </c>
    </row>
    <row r="19" spans="1:4" ht="30" customHeight="1">
      <c r="A19" s="5">
        <v>17</v>
      </c>
      <c r="B19" s="5" t="str">
        <f>"31822021072312043638933"</f>
        <v>31822021072312043638933</v>
      </c>
      <c r="C19" s="5" t="s">
        <v>5</v>
      </c>
      <c r="D19" s="5" t="str">
        <f>"符容瑛"</f>
        <v>符容瑛</v>
      </c>
    </row>
    <row r="20" spans="1:4" ht="30" customHeight="1">
      <c r="A20" s="5">
        <v>18</v>
      </c>
      <c r="B20" s="5" t="str">
        <f>"31822021072312284939097"</f>
        <v>31822021072312284939097</v>
      </c>
      <c r="C20" s="5" t="s">
        <v>5</v>
      </c>
      <c r="D20" s="5" t="str">
        <f>"郭晓眯"</f>
        <v>郭晓眯</v>
      </c>
    </row>
    <row r="21" spans="1:4" ht="30" customHeight="1">
      <c r="A21" s="5">
        <v>19</v>
      </c>
      <c r="B21" s="5" t="str">
        <f>"31822021072312565339275"</f>
        <v>31822021072312565339275</v>
      </c>
      <c r="C21" s="5" t="s">
        <v>5</v>
      </c>
      <c r="D21" s="5" t="str">
        <f>"唐瑜"</f>
        <v>唐瑜</v>
      </c>
    </row>
    <row r="22" spans="1:4" ht="30" customHeight="1">
      <c r="A22" s="5">
        <v>20</v>
      </c>
      <c r="B22" s="5" t="str">
        <f>"31822021072313225739432"</f>
        <v>31822021072313225739432</v>
      </c>
      <c r="C22" s="5" t="s">
        <v>5</v>
      </c>
      <c r="D22" s="5" t="str">
        <f>"张菲"</f>
        <v>张菲</v>
      </c>
    </row>
    <row r="23" spans="1:4" ht="30" customHeight="1">
      <c r="A23" s="5">
        <v>21</v>
      </c>
      <c r="B23" s="5" t="str">
        <f>"31822021072313434039535"</f>
        <v>31822021072313434039535</v>
      </c>
      <c r="C23" s="5" t="s">
        <v>5</v>
      </c>
      <c r="D23" s="5" t="str">
        <f>"梁笛"</f>
        <v>梁笛</v>
      </c>
    </row>
    <row r="24" spans="1:4" ht="30" customHeight="1">
      <c r="A24" s="5">
        <v>22</v>
      </c>
      <c r="B24" s="5" t="str">
        <f>"31822021072313442039538"</f>
        <v>31822021072313442039538</v>
      </c>
      <c r="C24" s="5" t="s">
        <v>5</v>
      </c>
      <c r="D24" s="5" t="str">
        <f>"郭菁鹤"</f>
        <v>郭菁鹤</v>
      </c>
    </row>
    <row r="25" spans="1:4" ht="30" customHeight="1">
      <c r="A25" s="5">
        <v>23</v>
      </c>
      <c r="B25" s="5" t="str">
        <f>"31822021072313504339575"</f>
        <v>31822021072313504339575</v>
      </c>
      <c r="C25" s="5" t="s">
        <v>5</v>
      </c>
      <c r="D25" s="5" t="str">
        <f>"王秋琴"</f>
        <v>王秋琴</v>
      </c>
    </row>
    <row r="26" spans="1:4" ht="30" customHeight="1">
      <c r="A26" s="5">
        <v>24</v>
      </c>
      <c r="B26" s="5" t="str">
        <f>"31822021072314034839629"</f>
        <v>31822021072314034839629</v>
      </c>
      <c r="C26" s="5" t="s">
        <v>5</v>
      </c>
      <c r="D26" s="5" t="str">
        <f>"陈春宇"</f>
        <v>陈春宇</v>
      </c>
    </row>
    <row r="27" spans="1:4" ht="30" customHeight="1">
      <c r="A27" s="5">
        <v>25</v>
      </c>
      <c r="B27" s="5" t="str">
        <f>"31822021072314202439709"</f>
        <v>31822021072314202439709</v>
      </c>
      <c r="C27" s="5" t="s">
        <v>5</v>
      </c>
      <c r="D27" s="5" t="str">
        <f>"张桂梅"</f>
        <v>张桂梅</v>
      </c>
    </row>
    <row r="28" spans="1:4" ht="30" customHeight="1">
      <c r="A28" s="5">
        <v>26</v>
      </c>
      <c r="B28" s="5" t="str">
        <f>"31822021072314232739727"</f>
        <v>31822021072314232739727</v>
      </c>
      <c r="C28" s="5" t="s">
        <v>5</v>
      </c>
      <c r="D28" s="5" t="str">
        <f>"许梅艳"</f>
        <v>许梅艳</v>
      </c>
    </row>
    <row r="29" spans="1:4" ht="30" customHeight="1">
      <c r="A29" s="5">
        <v>27</v>
      </c>
      <c r="B29" s="5" t="str">
        <f>"31822021072314323539778"</f>
        <v>31822021072314323539778</v>
      </c>
      <c r="C29" s="5" t="s">
        <v>5</v>
      </c>
      <c r="D29" s="5" t="str">
        <f>"韩金喜"</f>
        <v>韩金喜</v>
      </c>
    </row>
    <row r="30" spans="1:4" ht="30" customHeight="1">
      <c r="A30" s="5">
        <v>28</v>
      </c>
      <c r="B30" s="5" t="str">
        <f>"31822021072314371439794"</f>
        <v>31822021072314371439794</v>
      </c>
      <c r="C30" s="5" t="s">
        <v>5</v>
      </c>
      <c r="D30" s="5" t="str">
        <f>"符冰"</f>
        <v>符冰</v>
      </c>
    </row>
    <row r="31" spans="1:4" ht="30" customHeight="1">
      <c r="A31" s="5">
        <v>29</v>
      </c>
      <c r="B31" s="5" t="str">
        <f>"31822021072315051639930"</f>
        <v>31822021072315051639930</v>
      </c>
      <c r="C31" s="5" t="s">
        <v>5</v>
      </c>
      <c r="D31" s="5" t="str">
        <f>"吴树花"</f>
        <v>吴树花</v>
      </c>
    </row>
    <row r="32" spans="1:4" ht="30" customHeight="1">
      <c r="A32" s="5">
        <v>30</v>
      </c>
      <c r="B32" s="5" t="str">
        <f>"31822021072315170540014"</f>
        <v>31822021072315170540014</v>
      </c>
      <c r="C32" s="5" t="s">
        <v>5</v>
      </c>
      <c r="D32" s="5" t="str">
        <f>"杨清丽"</f>
        <v>杨清丽</v>
      </c>
    </row>
    <row r="33" spans="1:4" ht="30" customHeight="1">
      <c r="A33" s="5">
        <v>31</v>
      </c>
      <c r="B33" s="5" t="str">
        <f>"31822021072315260240063"</f>
        <v>31822021072315260240063</v>
      </c>
      <c r="C33" s="5" t="s">
        <v>5</v>
      </c>
      <c r="D33" s="5" t="str">
        <f>"林小青"</f>
        <v>林小青</v>
      </c>
    </row>
    <row r="34" spans="1:4" ht="30" customHeight="1">
      <c r="A34" s="5">
        <v>32</v>
      </c>
      <c r="B34" s="5" t="str">
        <f>"31822021072315300240083"</f>
        <v>31822021072315300240083</v>
      </c>
      <c r="C34" s="5" t="s">
        <v>5</v>
      </c>
      <c r="D34" s="5" t="str">
        <f>"王少华"</f>
        <v>王少华</v>
      </c>
    </row>
    <row r="35" spans="1:4" ht="30" customHeight="1">
      <c r="A35" s="5">
        <v>33</v>
      </c>
      <c r="B35" s="5" t="str">
        <f>"31822021072315302040087"</f>
        <v>31822021072315302040087</v>
      </c>
      <c r="C35" s="5" t="s">
        <v>5</v>
      </c>
      <c r="D35" s="5" t="str">
        <f>"朱美菊"</f>
        <v>朱美菊</v>
      </c>
    </row>
    <row r="36" spans="1:4" ht="30" customHeight="1">
      <c r="A36" s="5">
        <v>34</v>
      </c>
      <c r="B36" s="5" t="str">
        <f>"31822021072316312140518"</f>
        <v>31822021072316312140518</v>
      </c>
      <c r="C36" s="5" t="s">
        <v>5</v>
      </c>
      <c r="D36" s="5" t="str">
        <f>"王诗云"</f>
        <v>王诗云</v>
      </c>
    </row>
    <row r="37" spans="1:4" ht="30" customHeight="1">
      <c r="A37" s="5">
        <v>35</v>
      </c>
      <c r="B37" s="5" t="str">
        <f>"31822021072316550140663"</f>
        <v>31822021072316550140663</v>
      </c>
      <c r="C37" s="5" t="s">
        <v>5</v>
      </c>
      <c r="D37" s="5" t="str">
        <f>"林宝珠"</f>
        <v>林宝珠</v>
      </c>
    </row>
    <row r="38" spans="1:4" ht="30" customHeight="1">
      <c r="A38" s="5">
        <v>36</v>
      </c>
      <c r="B38" s="5" t="str">
        <f>"31822021072317391640871"</f>
        <v>31822021072317391640871</v>
      </c>
      <c r="C38" s="5" t="s">
        <v>5</v>
      </c>
      <c r="D38" s="5" t="str">
        <f>"李松珊"</f>
        <v>李松珊</v>
      </c>
    </row>
    <row r="39" spans="1:4" ht="30" customHeight="1">
      <c r="A39" s="5">
        <v>37</v>
      </c>
      <c r="B39" s="5" t="str">
        <f>"31822021072317441240884"</f>
        <v>31822021072317441240884</v>
      </c>
      <c r="C39" s="5" t="s">
        <v>5</v>
      </c>
      <c r="D39" s="5" t="str">
        <f>"管婷婷"</f>
        <v>管婷婷</v>
      </c>
    </row>
    <row r="40" spans="1:4" ht="30" customHeight="1">
      <c r="A40" s="5">
        <v>38</v>
      </c>
      <c r="B40" s="5" t="str">
        <f>"31822021072318054240980"</f>
        <v>31822021072318054240980</v>
      </c>
      <c r="C40" s="5" t="s">
        <v>5</v>
      </c>
      <c r="D40" s="5" t="str">
        <f>"凌菲菲"</f>
        <v>凌菲菲</v>
      </c>
    </row>
    <row r="41" spans="1:4" ht="30" customHeight="1">
      <c r="A41" s="5">
        <v>39</v>
      </c>
      <c r="B41" s="5" t="str">
        <f>"31822021072318234441057"</f>
        <v>31822021072318234441057</v>
      </c>
      <c r="C41" s="5" t="s">
        <v>5</v>
      </c>
      <c r="D41" s="5" t="str">
        <f>"郑婷婷"</f>
        <v>郑婷婷</v>
      </c>
    </row>
    <row r="42" spans="1:4" ht="30" customHeight="1">
      <c r="A42" s="5">
        <v>40</v>
      </c>
      <c r="B42" s="5" t="str">
        <f>"31822021072318315541105"</f>
        <v>31822021072318315541105</v>
      </c>
      <c r="C42" s="5" t="s">
        <v>5</v>
      </c>
      <c r="D42" s="5" t="str">
        <f>"朱萍"</f>
        <v>朱萍</v>
      </c>
    </row>
    <row r="43" spans="1:4" ht="30" customHeight="1">
      <c r="A43" s="5">
        <v>41</v>
      </c>
      <c r="B43" s="5" t="str">
        <f>"31822021072320324041605"</f>
        <v>31822021072320324041605</v>
      </c>
      <c r="C43" s="5" t="s">
        <v>5</v>
      </c>
      <c r="D43" s="5" t="str">
        <f>"薛玉燕"</f>
        <v>薛玉燕</v>
      </c>
    </row>
    <row r="44" spans="1:4" ht="30" customHeight="1">
      <c r="A44" s="5">
        <v>42</v>
      </c>
      <c r="B44" s="5" t="str">
        <f>"31822021072320400041640"</f>
        <v>31822021072320400041640</v>
      </c>
      <c r="C44" s="5" t="s">
        <v>5</v>
      </c>
      <c r="D44" s="5" t="str">
        <f>"郑同月"</f>
        <v>郑同月</v>
      </c>
    </row>
    <row r="45" spans="1:4" ht="30" customHeight="1">
      <c r="A45" s="5">
        <v>43</v>
      </c>
      <c r="B45" s="5" t="str">
        <f>"31822021072321033641745"</f>
        <v>31822021072321033641745</v>
      </c>
      <c r="C45" s="5" t="s">
        <v>5</v>
      </c>
      <c r="D45" s="5" t="str">
        <f>"尤少嘉"</f>
        <v>尤少嘉</v>
      </c>
    </row>
    <row r="46" spans="1:4" ht="30" customHeight="1">
      <c r="A46" s="5">
        <v>44</v>
      </c>
      <c r="B46" s="5" t="str">
        <f>"31822021072321570941993"</f>
        <v>31822021072321570941993</v>
      </c>
      <c r="C46" s="5" t="s">
        <v>5</v>
      </c>
      <c r="D46" s="5" t="str">
        <f>"柳美玉"</f>
        <v>柳美玉</v>
      </c>
    </row>
    <row r="47" spans="1:4" ht="30" customHeight="1">
      <c r="A47" s="5">
        <v>45</v>
      </c>
      <c r="B47" s="5" t="str">
        <f>"31822021072322561642200"</f>
        <v>31822021072322561642200</v>
      </c>
      <c r="C47" s="5" t="s">
        <v>5</v>
      </c>
      <c r="D47" s="5" t="str">
        <f>"叶青青"</f>
        <v>叶青青</v>
      </c>
    </row>
    <row r="48" spans="1:4" ht="30" customHeight="1">
      <c r="A48" s="5">
        <v>46</v>
      </c>
      <c r="B48" s="5" t="str">
        <f>"31822021072323234942258"</f>
        <v>31822021072323234942258</v>
      </c>
      <c r="C48" s="5" t="s">
        <v>5</v>
      </c>
      <c r="D48" s="5" t="str">
        <f>"符甜"</f>
        <v>符甜</v>
      </c>
    </row>
    <row r="49" spans="1:4" ht="30" customHeight="1">
      <c r="A49" s="5">
        <v>47</v>
      </c>
      <c r="B49" s="5" t="str">
        <f>"31822021072401194742339"</f>
        <v>31822021072401194742339</v>
      </c>
      <c r="C49" s="5" t="s">
        <v>5</v>
      </c>
      <c r="D49" s="5" t="str">
        <f>"杨婷"</f>
        <v>杨婷</v>
      </c>
    </row>
    <row r="50" spans="1:4" ht="30" customHeight="1">
      <c r="A50" s="5">
        <v>48</v>
      </c>
      <c r="B50" s="5" t="str">
        <f>"31822021072408434742502"</f>
        <v>31822021072408434742502</v>
      </c>
      <c r="C50" s="5" t="s">
        <v>5</v>
      </c>
      <c r="D50" s="5" t="str">
        <f>"钟文欣"</f>
        <v>钟文欣</v>
      </c>
    </row>
    <row r="51" spans="1:4" ht="30" customHeight="1">
      <c r="A51" s="5">
        <v>49</v>
      </c>
      <c r="B51" s="5" t="str">
        <f>"31822021072408512442520"</f>
        <v>31822021072408512442520</v>
      </c>
      <c r="C51" s="5" t="s">
        <v>5</v>
      </c>
      <c r="D51" s="5" t="str">
        <f>"黄冰冰"</f>
        <v>黄冰冰</v>
      </c>
    </row>
    <row r="52" spans="1:4" ht="30" customHeight="1">
      <c r="A52" s="5">
        <v>50</v>
      </c>
      <c r="B52" s="5" t="str">
        <f>"31822021072410404143041"</f>
        <v>31822021072410404143041</v>
      </c>
      <c r="C52" s="5" t="s">
        <v>5</v>
      </c>
      <c r="D52" s="5" t="str">
        <f>"林霖"</f>
        <v>林霖</v>
      </c>
    </row>
    <row r="53" spans="1:4" ht="30" customHeight="1">
      <c r="A53" s="5">
        <v>51</v>
      </c>
      <c r="B53" s="5" t="str">
        <f>"31822021072410413543048"</f>
        <v>31822021072410413543048</v>
      </c>
      <c r="C53" s="5" t="s">
        <v>5</v>
      </c>
      <c r="D53" s="5" t="str">
        <f>"孙铭微"</f>
        <v>孙铭微</v>
      </c>
    </row>
    <row r="54" spans="1:4" ht="30" customHeight="1">
      <c r="A54" s="5">
        <v>52</v>
      </c>
      <c r="B54" s="5" t="str">
        <f>"31822021072411235543261"</f>
        <v>31822021072411235543261</v>
      </c>
      <c r="C54" s="5" t="s">
        <v>5</v>
      </c>
      <c r="D54" s="5" t="str">
        <f>"吴清慧"</f>
        <v>吴清慧</v>
      </c>
    </row>
    <row r="55" spans="1:4" ht="30" customHeight="1">
      <c r="A55" s="5">
        <v>53</v>
      </c>
      <c r="B55" s="5" t="str">
        <f>"31822021072413285143696"</f>
        <v>31822021072413285143696</v>
      </c>
      <c r="C55" s="5" t="s">
        <v>5</v>
      </c>
      <c r="D55" s="5" t="str">
        <f>"符子雀"</f>
        <v>符子雀</v>
      </c>
    </row>
    <row r="56" spans="1:4" ht="30" customHeight="1">
      <c r="A56" s="5">
        <v>54</v>
      </c>
      <c r="B56" s="5" t="str">
        <f>"31822021072413585443797"</f>
        <v>31822021072413585443797</v>
      </c>
      <c r="C56" s="5" t="s">
        <v>5</v>
      </c>
      <c r="D56" s="5" t="str">
        <f>"吴小丽"</f>
        <v>吴小丽</v>
      </c>
    </row>
    <row r="57" spans="1:4" ht="30" customHeight="1">
      <c r="A57" s="5">
        <v>55</v>
      </c>
      <c r="B57" s="5" t="str">
        <f>"31822021072415014043985"</f>
        <v>31822021072415014043985</v>
      </c>
      <c r="C57" s="5" t="s">
        <v>5</v>
      </c>
      <c r="D57" s="5" t="str">
        <f>"王雅"</f>
        <v>王雅</v>
      </c>
    </row>
    <row r="58" spans="1:4" ht="30" customHeight="1">
      <c r="A58" s="5">
        <v>56</v>
      </c>
      <c r="B58" s="5" t="str">
        <f>"31822021072415471444140"</f>
        <v>31822021072415471444140</v>
      </c>
      <c r="C58" s="5" t="s">
        <v>5</v>
      </c>
      <c r="D58" s="5" t="str">
        <f>"陈冬苗"</f>
        <v>陈冬苗</v>
      </c>
    </row>
    <row r="59" spans="1:4" ht="30" customHeight="1">
      <c r="A59" s="5">
        <v>57</v>
      </c>
      <c r="B59" s="5" t="str">
        <f>"31822021072416083744226"</f>
        <v>31822021072416083744226</v>
      </c>
      <c r="C59" s="5" t="s">
        <v>5</v>
      </c>
      <c r="D59" s="5" t="str">
        <f>"蒙柔烨"</f>
        <v>蒙柔烨</v>
      </c>
    </row>
    <row r="60" spans="1:4" ht="30" customHeight="1">
      <c r="A60" s="5">
        <v>58</v>
      </c>
      <c r="B60" s="5" t="str">
        <f>"31822021072416130744239"</f>
        <v>31822021072416130744239</v>
      </c>
      <c r="C60" s="5" t="s">
        <v>5</v>
      </c>
      <c r="D60" s="5" t="str">
        <f>"王丹萍"</f>
        <v>王丹萍</v>
      </c>
    </row>
    <row r="61" spans="1:4" ht="30" customHeight="1">
      <c r="A61" s="5">
        <v>59</v>
      </c>
      <c r="B61" s="5" t="str">
        <f>"31822021072416535744388"</f>
        <v>31822021072416535744388</v>
      </c>
      <c r="C61" s="5" t="s">
        <v>5</v>
      </c>
      <c r="D61" s="5" t="str">
        <f>"纪欢桐"</f>
        <v>纪欢桐</v>
      </c>
    </row>
    <row r="62" spans="1:4" ht="30" customHeight="1">
      <c r="A62" s="5">
        <v>60</v>
      </c>
      <c r="B62" s="5" t="str">
        <f>"31822021072417525544607"</f>
        <v>31822021072417525544607</v>
      </c>
      <c r="C62" s="5" t="s">
        <v>5</v>
      </c>
      <c r="D62" s="5" t="str">
        <f>"曾素"</f>
        <v>曾素</v>
      </c>
    </row>
    <row r="63" spans="1:4" ht="30" customHeight="1">
      <c r="A63" s="5">
        <v>61</v>
      </c>
      <c r="B63" s="5" t="str">
        <f>"31822021072418225444702"</f>
        <v>31822021072418225444702</v>
      </c>
      <c r="C63" s="5" t="s">
        <v>5</v>
      </c>
      <c r="D63" s="5" t="str">
        <f>"黄海霞"</f>
        <v>黄海霞</v>
      </c>
    </row>
    <row r="64" spans="1:4" ht="30" customHeight="1">
      <c r="A64" s="5">
        <v>62</v>
      </c>
      <c r="B64" s="5" t="str">
        <f>"31822021072419220944896"</f>
        <v>31822021072419220944896</v>
      </c>
      <c r="C64" s="5" t="s">
        <v>5</v>
      </c>
      <c r="D64" s="5" t="str">
        <f>"陈一星"</f>
        <v>陈一星</v>
      </c>
    </row>
    <row r="65" spans="1:4" ht="30" customHeight="1">
      <c r="A65" s="5">
        <v>63</v>
      </c>
      <c r="B65" s="5" t="str">
        <f>"31822021072419393444947"</f>
        <v>31822021072419393444947</v>
      </c>
      <c r="C65" s="5" t="s">
        <v>5</v>
      </c>
      <c r="D65" s="5" t="str">
        <f>"冯祺钰"</f>
        <v>冯祺钰</v>
      </c>
    </row>
    <row r="66" spans="1:4" ht="30" customHeight="1">
      <c r="A66" s="5">
        <v>64</v>
      </c>
      <c r="B66" s="5" t="str">
        <f>"31822021072419421044958"</f>
        <v>31822021072419421044958</v>
      </c>
      <c r="C66" s="5" t="s">
        <v>5</v>
      </c>
      <c r="D66" s="5" t="str">
        <f>"陆蓝蓝"</f>
        <v>陆蓝蓝</v>
      </c>
    </row>
    <row r="67" spans="1:4" ht="30" customHeight="1">
      <c r="A67" s="5">
        <v>65</v>
      </c>
      <c r="B67" s="5" t="str">
        <f>"31822021072420083145034"</f>
        <v>31822021072420083145034</v>
      </c>
      <c r="C67" s="5" t="s">
        <v>5</v>
      </c>
      <c r="D67" s="5" t="str">
        <f>"李秋鸾"</f>
        <v>李秋鸾</v>
      </c>
    </row>
    <row r="68" spans="1:4" ht="30" customHeight="1">
      <c r="A68" s="5">
        <v>66</v>
      </c>
      <c r="B68" s="5" t="str">
        <f>"31822021072422092045425"</f>
        <v>31822021072422092045425</v>
      </c>
      <c r="C68" s="5" t="s">
        <v>5</v>
      </c>
      <c r="D68" s="5" t="str">
        <f>"陈晓畅"</f>
        <v>陈晓畅</v>
      </c>
    </row>
    <row r="69" spans="1:4" ht="30" customHeight="1">
      <c r="A69" s="5">
        <v>67</v>
      </c>
      <c r="B69" s="5" t="str">
        <f>"31822021072422144145440"</f>
        <v>31822021072422144145440</v>
      </c>
      <c r="C69" s="5" t="s">
        <v>5</v>
      </c>
      <c r="D69" s="5" t="str">
        <f>"范文颖"</f>
        <v>范文颖</v>
      </c>
    </row>
    <row r="70" spans="1:4" ht="30" customHeight="1">
      <c r="A70" s="5">
        <v>68</v>
      </c>
      <c r="B70" s="5" t="str">
        <f>"31822021072422423645513"</f>
        <v>31822021072422423645513</v>
      </c>
      <c r="C70" s="5" t="s">
        <v>5</v>
      </c>
      <c r="D70" s="5" t="str">
        <f>"陈益玲"</f>
        <v>陈益玲</v>
      </c>
    </row>
    <row r="71" spans="1:4" ht="30" customHeight="1">
      <c r="A71" s="5">
        <v>69</v>
      </c>
      <c r="B71" s="5" t="str">
        <f>"31822021072422580945553"</f>
        <v>31822021072422580945553</v>
      </c>
      <c r="C71" s="5" t="s">
        <v>5</v>
      </c>
      <c r="D71" s="5" t="str">
        <f>"陈佳玲"</f>
        <v>陈佳玲</v>
      </c>
    </row>
    <row r="72" spans="1:4" ht="30" customHeight="1">
      <c r="A72" s="5">
        <v>70</v>
      </c>
      <c r="B72" s="5" t="str">
        <f>"31822021072510315946156"</f>
        <v>31822021072510315946156</v>
      </c>
      <c r="C72" s="5" t="s">
        <v>5</v>
      </c>
      <c r="D72" s="5" t="str">
        <f>"莫粿粿"</f>
        <v>莫粿粿</v>
      </c>
    </row>
    <row r="73" spans="1:4" ht="30" customHeight="1">
      <c r="A73" s="5">
        <v>71</v>
      </c>
      <c r="B73" s="5" t="str">
        <f>"31822021072511000346245"</f>
        <v>31822021072511000346245</v>
      </c>
      <c r="C73" s="5" t="s">
        <v>5</v>
      </c>
      <c r="D73" s="5" t="str">
        <f>"王晶"</f>
        <v>王晶</v>
      </c>
    </row>
    <row r="74" spans="1:4" ht="30" customHeight="1">
      <c r="A74" s="5">
        <v>72</v>
      </c>
      <c r="B74" s="5" t="str">
        <f>"31822021072511275746327"</f>
        <v>31822021072511275746327</v>
      </c>
      <c r="C74" s="5" t="s">
        <v>5</v>
      </c>
      <c r="D74" s="5" t="str">
        <f>"谢国川"</f>
        <v>谢国川</v>
      </c>
    </row>
    <row r="75" spans="1:4" ht="30" customHeight="1">
      <c r="A75" s="5">
        <v>73</v>
      </c>
      <c r="B75" s="5" t="str">
        <f>"31822021072512430846549"</f>
        <v>31822021072512430846549</v>
      </c>
      <c r="C75" s="5" t="s">
        <v>5</v>
      </c>
      <c r="D75" s="5" t="str">
        <f>"吉秀玉"</f>
        <v>吉秀玉</v>
      </c>
    </row>
    <row r="76" spans="1:4" ht="30" customHeight="1">
      <c r="A76" s="5">
        <v>74</v>
      </c>
      <c r="B76" s="5" t="str">
        <f>"31822021072513304646667"</f>
        <v>31822021072513304646667</v>
      </c>
      <c r="C76" s="5" t="s">
        <v>5</v>
      </c>
      <c r="D76" s="5" t="str">
        <f>"陈重元"</f>
        <v>陈重元</v>
      </c>
    </row>
    <row r="77" spans="1:4" ht="30" customHeight="1">
      <c r="A77" s="5">
        <v>75</v>
      </c>
      <c r="B77" s="5" t="str">
        <f>"31822021072513423146704"</f>
        <v>31822021072513423146704</v>
      </c>
      <c r="C77" s="5" t="s">
        <v>5</v>
      </c>
      <c r="D77" s="5" t="str">
        <f>"薛伟田"</f>
        <v>薛伟田</v>
      </c>
    </row>
    <row r="78" spans="1:4" ht="30" customHeight="1">
      <c r="A78" s="5">
        <v>76</v>
      </c>
      <c r="B78" s="5" t="str">
        <f>"31822021072514251946805"</f>
        <v>31822021072514251946805</v>
      </c>
      <c r="C78" s="5" t="s">
        <v>5</v>
      </c>
      <c r="D78" s="5" t="str">
        <f>"王娟"</f>
        <v>王娟</v>
      </c>
    </row>
    <row r="79" spans="1:4" ht="30" customHeight="1">
      <c r="A79" s="5">
        <v>77</v>
      </c>
      <c r="B79" s="5" t="str">
        <f>"31822021072514330446828"</f>
        <v>31822021072514330446828</v>
      </c>
      <c r="C79" s="5" t="s">
        <v>5</v>
      </c>
      <c r="D79" s="5" t="str">
        <f>"王上桢"</f>
        <v>王上桢</v>
      </c>
    </row>
    <row r="80" spans="1:4" ht="30" customHeight="1">
      <c r="A80" s="5">
        <v>78</v>
      </c>
      <c r="B80" s="5" t="str">
        <f>"31822021072515052346916"</f>
        <v>31822021072515052346916</v>
      </c>
      <c r="C80" s="5" t="s">
        <v>5</v>
      </c>
      <c r="D80" s="5" t="str">
        <f>"刘君"</f>
        <v>刘君</v>
      </c>
    </row>
    <row r="81" spans="1:4" ht="30" customHeight="1">
      <c r="A81" s="5">
        <v>79</v>
      </c>
      <c r="B81" s="5" t="str">
        <f>"31822021072515503647057"</f>
        <v>31822021072515503647057</v>
      </c>
      <c r="C81" s="5" t="s">
        <v>5</v>
      </c>
      <c r="D81" s="5" t="str">
        <f>"何星晓"</f>
        <v>何星晓</v>
      </c>
    </row>
    <row r="82" spans="1:4" ht="30" customHeight="1">
      <c r="A82" s="5">
        <v>80</v>
      </c>
      <c r="B82" s="5" t="str">
        <f>"31822021072516561847275"</f>
        <v>31822021072516561847275</v>
      </c>
      <c r="C82" s="5" t="s">
        <v>5</v>
      </c>
      <c r="D82" s="5" t="str">
        <f>"吴钟莲"</f>
        <v>吴钟莲</v>
      </c>
    </row>
    <row r="83" spans="1:4" ht="30" customHeight="1">
      <c r="A83" s="5">
        <v>81</v>
      </c>
      <c r="B83" s="5" t="str">
        <f>"31822021072517192947332"</f>
        <v>31822021072517192947332</v>
      </c>
      <c r="C83" s="5" t="s">
        <v>5</v>
      </c>
      <c r="D83" s="5" t="str">
        <f>"陈妙"</f>
        <v>陈妙</v>
      </c>
    </row>
    <row r="84" spans="1:4" ht="30" customHeight="1">
      <c r="A84" s="5">
        <v>82</v>
      </c>
      <c r="B84" s="5" t="str">
        <f>"31822021072518015747419"</f>
        <v>31822021072518015747419</v>
      </c>
      <c r="C84" s="5" t="s">
        <v>5</v>
      </c>
      <c r="D84" s="5" t="str">
        <f>"郑玉茉"</f>
        <v>郑玉茉</v>
      </c>
    </row>
    <row r="85" spans="1:4" ht="30" customHeight="1">
      <c r="A85" s="5">
        <v>83</v>
      </c>
      <c r="B85" s="5" t="str">
        <f>"31822021072521002847807"</f>
        <v>31822021072521002847807</v>
      </c>
      <c r="C85" s="5" t="s">
        <v>5</v>
      </c>
      <c r="D85" s="5" t="str">
        <f>"黄小蓉"</f>
        <v>黄小蓉</v>
      </c>
    </row>
    <row r="86" spans="1:4" ht="30" customHeight="1">
      <c r="A86" s="5">
        <v>84</v>
      </c>
      <c r="B86" s="5" t="str">
        <f>"31822021072521243247869"</f>
        <v>31822021072521243247869</v>
      </c>
      <c r="C86" s="5" t="s">
        <v>5</v>
      </c>
      <c r="D86" s="5" t="str">
        <f>"陈嘉妹"</f>
        <v>陈嘉妹</v>
      </c>
    </row>
    <row r="87" spans="1:4" ht="30" customHeight="1">
      <c r="A87" s="5">
        <v>85</v>
      </c>
      <c r="B87" s="5" t="str">
        <f>"31822021072522214048011"</f>
        <v>31822021072522214048011</v>
      </c>
      <c r="C87" s="5" t="s">
        <v>5</v>
      </c>
      <c r="D87" s="5" t="str">
        <f>"钟木春"</f>
        <v>钟木春</v>
      </c>
    </row>
    <row r="88" spans="1:4" ht="30" customHeight="1">
      <c r="A88" s="5">
        <v>86</v>
      </c>
      <c r="B88" s="5" t="str">
        <f>"31822021072522265048024"</f>
        <v>31822021072522265048024</v>
      </c>
      <c r="C88" s="5" t="s">
        <v>5</v>
      </c>
      <c r="D88" s="5" t="str">
        <f>"蔡曼花"</f>
        <v>蔡曼花</v>
      </c>
    </row>
    <row r="89" spans="1:4" ht="30" customHeight="1">
      <c r="A89" s="5">
        <v>87</v>
      </c>
      <c r="B89" s="5" t="str">
        <f>"31822021072522291148029"</f>
        <v>31822021072522291148029</v>
      </c>
      <c r="C89" s="5" t="s">
        <v>5</v>
      </c>
      <c r="D89" s="5" t="str">
        <f>"郑必晓"</f>
        <v>郑必晓</v>
      </c>
    </row>
    <row r="90" spans="1:4" ht="30" customHeight="1">
      <c r="A90" s="5">
        <v>88</v>
      </c>
      <c r="B90" s="5" t="str">
        <f>"31822021072522451948063"</f>
        <v>31822021072522451948063</v>
      </c>
      <c r="C90" s="5" t="s">
        <v>5</v>
      </c>
      <c r="D90" s="5" t="str">
        <f>"韩雯妙"</f>
        <v>韩雯妙</v>
      </c>
    </row>
    <row r="91" spans="1:4" ht="30" customHeight="1">
      <c r="A91" s="5">
        <v>89</v>
      </c>
      <c r="B91" s="5" t="str">
        <f>"31822021072523060248099"</f>
        <v>31822021072523060248099</v>
      </c>
      <c r="C91" s="5" t="s">
        <v>5</v>
      </c>
      <c r="D91" s="5" t="str">
        <f>"李诗婕"</f>
        <v>李诗婕</v>
      </c>
    </row>
    <row r="92" spans="1:4" ht="30" customHeight="1">
      <c r="A92" s="5">
        <v>90</v>
      </c>
      <c r="B92" s="5" t="str">
        <f>"31822021072523230748123"</f>
        <v>31822021072523230748123</v>
      </c>
      <c r="C92" s="5" t="s">
        <v>5</v>
      </c>
      <c r="D92" s="5" t="str">
        <f>"符吉仙"</f>
        <v>符吉仙</v>
      </c>
    </row>
    <row r="93" spans="1:4" ht="30" customHeight="1">
      <c r="A93" s="5">
        <v>91</v>
      </c>
      <c r="B93" s="5" t="str">
        <f>"31822021072609452348794"</f>
        <v>31822021072609452348794</v>
      </c>
      <c r="C93" s="5" t="s">
        <v>5</v>
      </c>
      <c r="D93" s="5" t="str">
        <f>"许文联"</f>
        <v>许文联</v>
      </c>
    </row>
    <row r="94" spans="1:4" ht="30" customHeight="1">
      <c r="A94" s="5">
        <v>92</v>
      </c>
      <c r="B94" s="5" t="str">
        <f>"31822021072610073048953"</f>
        <v>31822021072610073048953</v>
      </c>
      <c r="C94" s="5" t="s">
        <v>5</v>
      </c>
      <c r="D94" s="5" t="str">
        <f>"周保风"</f>
        <v>周保风</v>
      </c>
    </row>
    <row r="95" spans="1:4" ht="30" customHeight="1">
      <c r="A95" s="5">
        <v>93</v>
      </c>
      <c r="B95" s="5" t="str">
        <f>"31822021072610253449086"</f>
        <v>31822021072610253449086</v>
      </c>
      <c r="C95" s="5" t="s">
        <v>5</v>
      </c>
      <c r="D95" s="5" t="str">
        <f>"陈慧玉"</f>
        <v>陈慧玉</v>
      </c>
    </row>
    <row r="96" spans="1:4" ht="30" customHeight="1">
      <c r="A96" s="5">
        <v>94</v>
      </c>
      <c r="B96" s="5" t="str">
        <f>"31822021072611064549357"</f>
        <v>31822021072611064549357</v>
      </c>
      <c r="C96" s="5" t="s">
        <v>5</v>
      </c>
      <c r="D96" s="5" t="str">
        <f>"李琼香"</f>
        <v>李琼香</v>
      </c>
    </row>
    <row r="97" spans="1:4" ht="30" customHeight="1">
      <c r="A97" s="5">
        <v>95</v>
      </c>
      <c r="B97" s="5" t="str">
        <f>"31822021072611160749413"</f>
        <v>31822021072611160749413</v>
      </c>
      <c r="C97" s="5" t="s">
        <v>5</v>
      </c>
      <c r="D97" s="5" t="str">
        <f>"符立煌"</f>
        <v>符立煌</v>
      </c>
    </row>
    <row r="98" spans="1:4" ht="30" customHeight="1">
      <c r="A98" s="5">
        <v>96</v>
      </c>
      <c r="B98" s="5" t="str">
        <f>"31822021072611313249487"</f>
        <v>31822021072611313249487</v>
      </c>
      <c r="C98" s="5" t="s">
        <v>5</v>
      </c>
      <c r="D98" s="5" t="str">
        <f>"唐昆玲"</f>
        <v>唐昆玲</v>
      </c>
    </row>
    <row r="99" spans="1:4" ht="30" customHeight="1">
      <c r="A99" s="5">
        <v>97</v>
      </c>
      <c r="B99" s="5" t="str">
        <f>"31822021072611570749591"</f>
        <v>31822021072611570749591</v>
      </c>
      <c r="C99" s="5" t="s">
        <v>5</v>
      </c>
      <c r="D99" s="5" t="str">
        <f>"陈景倩"</f>
        <v>陈景倩</v>
      </c>
    </row>
    <row r="100" spans="1:4" ht="30" customHeight="1">
      <c r="A100" s="5">
        <v>98</v>
      </c>
      <c r="B100" s="5" t="str">
        <f>"31822021072612254049685"</f>
        <v>31822021072612254049685</v>
      </c>
      <c r="C100" s="5" t="s">
        <v>5</v>
      </c>
      <c r="D100" s="5" t="str">
        <f>"符丽琪"</f>
        <v>符丽琪</v>
      </c>
    </row>
    <row r="101" spans="1:4" ht="30" customHeight="1">
      <c r="A101" s="5">
        <v>99</v>
      </c>
      <c r="B101" s="5" t="str">
        <f>"31822021072612572049803"</f>
        <v>31822021072612572049803</v>
      </c>
      <c r="C101" s="5" t="s">
        <v>5</v>
      </c>
      <c r="D101" s="5" t="str">
        <f>"韦郦芳"</f>
        <v>韦郦芳</v>
      </c>
    </row>
    <row r="102" spans="1:4" ht="30" customHeight="1">
      <c r="A102" s="5">
        <v>100</v>
      </c>
      <c r="B102" s="5" t="str">
        <f>"31822021072612595249816"</f>
        <v>31822021072612595249816</v>
      </c>
      <c r="C102" s="5" t="s">
        <v>5</v>
      </c>
      <c r="D102" s="5" t="str">
        <f>"吴丽娟"</f>
        <v>吴丽娟</v>
      </c>
    </row>
    <row r="103" spans="1:4" ht="30" customHeight="1">
      <c r="A103" s="5">
        <v>101</v>
      </c>
      <c r="B103" s="5" t="str">
        <f>"31822021072613093549848"</f>
        <v>31822021072613093549848</v>
      </c>
      <c r="C103" s="5" t="s">
        <v>5</v>
      </c>
      <c r="D103" s="5" t="str">
        <f>"周林朱"</f>
        <v>周林朱</v>
      </c>
    </row>
    <row r="104" spans="1:4" ht="30" customHeight="1">
      <c r="A104" s="5">
        <v>102</v>
      </c>
      <c r="B104" s="5" t="str">
        <f>"31822021072613512449975"</f>
        <v>31822021072613512449975</v>
      </c>
      <c r="C104" s="5" t="s">
        <v>5</v>
      </c>
      <c r="D104" s="5" t="str">
        <f>"高冰莹"</f>
        <v>高冰莹</v>
      </c>
    </row>
    <row r="105" spans="1:4" ht="30" customHeight="1">
      <c r="A105" s="5">
        <v>103</v>
      </c>
      <c r="B105" s="5" t="str">
        <f>"31822021072614115250032"</f>
        <v>31822021072614115250032</v>
      </c>
      <c r="C105" s="5" t="s">
        <v>5</v>
      </c>
      <c r="D105" s="5" t="str">
        <f>"郑雅"</f>
        <v>郑雅</v>
      </c>
    </row>
    <row r="106" spans="1:4" ht="30" customHeight="1">
      <c r="A106" s="5">
        <v>104</v>
      </c>
      <c r="B106" s="5" t="str">
        <f>"31822021072615211850316"</f>
        <v>31822021072615211850316</v>
      </c>
      <c r="C106" s="5" t="s">
        <v>5</v>
      </c>
      <c r="D106" s="5" t="str">
        <f>"李桂桃"</f>
        <v>李桂桃</v>
      </c>
    </row>
    <row r="107" spans="1:4" ht="30" customHeight="1">
      <c r="A107" s="5">
        <v>105</v>
      </c>
      <c r="B107" s="5" t="str">
        <f>"31822021072616381350701"</f>
        <v>31822021072616381350701</v>
      </c>
      <c r="C107" s="5" t="s">
        <v>5</v>
      </c>
      <c r="D107" s="5" t="str">
        <f>"王婷"</f>
        <v>王婷</v>
      </c>
    </row>
    <row r="108" spans="1:4" ht="30" customHeight="1">
      <c r="A108" s="5">
        <v>106</v>
      </c>
      <c r="B108" s="5" t="str">
        <f>"31822021072617122050816"</f>
        <v>31822021072617122050816</v>
      </c>
      <c r="C108" s="5" t="s">
        <v>5</v>
      </c>
      <c r="D108" s="5" t="str">
        <f>"蔡桂清"</f>
        <v>蔡桂清</v>
      </c>
    </row>
    <row r="109" spans="1:4" ht="30" customHeight="1">
      <c r="A109" s="5">
        <v>107</v>
      </c>
      <c r="B109" s="5" t="str">
        <f>"31822021072617441150916"</f>
        <v>31822021072617441150916</v>
      </c>
      <c r="C109" s="5" t="s">
        <v>5</v>
      </c>
      <c r="D109" s="5" t="str">
        <f>"王平"</f>
        <v>王平</v>
      </c>
    </row>
    <row r="110" spans="1:4" ht="30" customHeight="1">
      <c r="A110" s="5">
        <v>108</v>
      </c>
      <c r="B110" s="5" t="str">
        <f>"31822021072617555450951"</f>
        <v>31822021072617555450951</v>
      </c>
      <c r="C110" s="5" t="s">
        <v>5</v>
      </c>
      <c r="D110" s="5" t="str">
        <f>"王堂玉"</f>
        <v>王堂玉</v>
      </c>
    </row>
    <row r="111" spans="1:4" ht="30" customHeight="1">
      <c r="A111" s="5">
        <v>109</v>
      </c>
      <c r="B111" s="5" t="str">
        <f>"31822021072619130551143"</f>
        <v>31822021072619130551143</v>
      </c>
      <c r="C111" s="5" t="s">
        <v>5</v>
      </c>
      <c r="D111" s="5" t="str">
        <f>"朱海燕"</f>
        <v>朱海燕</v>
      </c>
    </row>
    <row r="112" spans="1:4" ht="30" customHeight="1">
      <c r="A112" s="5">
        <v>110</v>
      </c>
      <c r="B112" s="5" t="str">
        <f>"31822021072620365251343"</f>
        <v>31822021072620365251343</v>
      </c>
      <c r="C112" s="5" t="s">
        <v>5</v>
      </c>
      <c r="D112" s="5" t="str">
        <f>"徐学娜"</f>
        <v>徐学娜</v>
      </c>
    </row>
    <row r="113" spans="1:4" ht="30" customHeight="1">
      <c r="A113" s="5">
        <v>111</v>
      </c>
      <c r="B113" s="5" t="str">
        <f>"31822021072621190351465"</f>
        <v>31822021072621190351465</v>
      </c>
      <c r="C113" s="5" t="s">
        <v>5</v>
      </c>
      <c r="D113" s="5" t="str">
        <f>"吴小花"</f>
        <v>吴小花</v>
      </c>
    </row>
    <row r="114" spans="1:4" ht="30" customHeight="1">
      <c r="A114" s="5">
        <v>112</v>
      </c>
      <c r="B114" s="5" t="str">
        <f>"31822021072621255851497"</f>
        <v>31822021072621255851497</v>
      </c>
      <c r="C114" s="5" t="s">
        <v>5</v>
      </c>
      <c r="D114" s="5" t="str">
        <f>"郭义慧"</f>
        <v>郭义慧</v>
      </c>
    </row>
    <row r="115" spans="1:4" ht="30" customHeight="1">
      <c r="A115" s="5">
        <v>113</v>
      </c>
      <c r="B115" s="5" t="str">
        <f>"31822021072623395351805"</f>
        <v>31822021072623395351805</v>
      </c>
      <c r="C115" s="5" t="s">
        <v>5</v>
      </c>
      <c r="D115" s="5" t="str">
        <f>"谢萍"</f>
        <v>谢萍</v>
      </c>
    </row>
    <row r="116" spans="1:4" ht="30" customHeight="1">
      <c r="A116" s="5">
        <v>114</v>
      </c>
      <c r="B116" s="5" t="str">
        <f>"31822021072623441651811"</f>
        <v>31822021072623441651811</v>
      </c>
      <c r="C116" s="5" t="s">
        <v>5</v>
      </c>
      <c r="D116" s="5" t="str">
        <f>"朱华英"</f>
        <v>朱华英</v>
      </c>
    </row>
    <row r="117" spans="1:4" ht="30" customHeight="1">
      <c r="A117" s="5">
        <v>115</v>
      </c>
      <c r="B117" s="5" t="str">
        <f>"31822021072700475951854"</f>
        <v>31822021072700475951854</v>
      </c>
      <c r="C117" s="5" t="s">
        <v>5</v>
      </c>
      <c r="D117" s="5" t="str">
        <f>"陈慧"</f>
        <v>陈慧</v>
      </c>
    </row>
    <row r="118" spans="1:4" ht="30" customHeight="1">
      <c r="A118" s="5">
        <v>116</v>
      </c>
      <c r="B118" s="5" t="str">
        <f>"31822021072701394051869"</f>
        <v>31822021072701394051869</v>
      </c>
      <c r="C118" s="5" t="s">
        <v>5</v>
      </c>
      <c r="D118" s="5" t="str">
        <f>"李秀颖"</f>
        <v>李秀颖</v>
      </c>
    </row>
    <row r="119" spans="1:4" ht="30" customHeight="1">
      <c r="A119" s="5">
        <v>117</v>
      </c>
      <c r="B119" s="5" t="str">
        <f>"31822021072709550252429"</f>
        <v>31822021072709550252429</v>
      </c>
      <c r="C119" s="5" t="s">
        <v>5</v>
      </c>
      <c r="D119" s="5" t="str">
        <f>"董文雯"</f>
        <v>董文雯</v>
      </c>
    </row>
    <row r="120" spans="1:4" ht="30" customHeight="1">
      <c r="A120" s="5">
        <v>118</v>
      </c>
      <c r="B120" s="5" t="str">
        <f>"31822021072711480653055"</f>
        <v>31822021072711480653055</v>
      </c>
      <c r="C120" s="5" t="s">
        <v>5</v>
      </c>
      <c r="D120" s="5" t="str">
        <f>"吴清平"</f>
        <v>吴清平</v>
      </c>
    </row>
    <row r="121" spans="1:4" ht="30" customHeight="1">
      <c r="A121" s="5">
        <v>119</v>
      </c>
      <c r="B121" s="5" t="str">
        <f>"31822021072712334953296"</f>
        <v>31822021072712334953296</v>
      </c>
      <c r="C121" s="5" t="s">
        <v>5</v>
      </c>
      <c r="D121" s="5" t="str">
        <f>"胡妮娜"</f>
        <v>胡妮娜</v>
      </c>
    </row>
    <row r="122" spans="1:4" ht="30" customHeight="1">
      <c r="A122" s="5">
        <v>120</v>
      </c>
      <c r="B122" s="5" t="str">
        <f>"31822021072712521453386"</f>
        <v>31822021072712521453386</v>
      </c>
      <c r="C122" s="5" t="s">
        <v>5</v>
      </c>
      <c r="D122" s="5" t="str">
        <f>"王小慧"</f>
        <v>王小慧</v>
      </c>
    </row>
    <row r="123" spans="1:4" ht="30" customHeight="1">
      <c r="A123" s="5">
        <v>121</v>
      </c>
      <c r="B123" s="5" t="str">
        <f>"31822021072712590453427"</f>
        <v>31822021072712590453427</v>
      </c>
      <c r="C123" s="5" t="s">
        <v>5</v>
      </c>
      <c r="D123" s="5" t="str">
        <f>"陈婆桃"</f>
        <v>陈婆桃</v>
      </c>
    </row>
    <row r="124" spans="1:4" ht="30" customHeight="1">
      <c r="A124" s="5">
        <v>122</v>
      </c>
      <c r="B124" s="5" t="str">
        <f>"31822021072713524553651"</f>
        <v>31822021072713524553651</v>
      </c>
      <c r="C124" s="5" t="s">
        <v>5</v>
      </c>
      <c r="D124" s="5" t="str">
        <f>"黄丹丹"</f>
        <v>黄丹丹</v>
      </c>
    </row>
    <row r="125" spans="1:4" ht="30" customHeight="1">
      <c r="A125" s="5">
        <v>123</v>
      </c>
      <c r="B125" s="5" t="str">
        <f>"31822021072714264853832"</f>
        <v>31822021072714264853832</v>
      </c>
      <c r="C125" s="5" t="s">
        <v>5</v>
      </c>
      <c r="D125" s="5" t="str">
        <f>"洪迎女"</f>
        <v>洪迎女</v>
      </c>
    </row>
    <row r="126" spans="1:4" ht="30" customHeight="1">
      <c r="A126" s="5">
        <v>124</v>
      </c>
      <c r="B126" s="5" t="str">
        <f>"31822021072717163254736"</f>
        <v>31822021072717163254736</v>
      </c>
      <c r="C126" s="5" t="s">
        <v>5</v>
      </c>
      <c r="D126" s="5" t="str">
        <f>"庞苑之"</f>
        <v>庞苑之</v>
      </c>
    </row>
    <row r="127" spans="1:4" ht="30" customHeight="1">
      <c r="A127" s="5">
        <v>125</v>
      </c>
      <c r="B127" s="5" t="str">
        <f>"31822021072721450555796"</f>
        <v>31822021072721450555796</v>
      </c>
      <c r="C127" s="5" t="s">
        <v>5</v>
      </c>
      <c r="D127" s="5" t="str">
        <f>"羊丽霞"</f>
        <v>羊丽霞</v>
      </c>
    </row>
    <row r="128" spans="1:4" ht="30" customHeight="1">
      <c r="A128" s="5">
        <v>126</v>
      </c>
      <c r="B128" s="5" t="str">
        <f>"31822021072722202255913"</f>
        <v>31822021072722202255913</v>
      </c>
      <c r="C128" s="5" t="s">
        <v>5</v>
      </c>
      <c r="D128" s="5" t="str">
        <f>"李紫红"</f>
        <v>李紫红</v>
      </c>
    </row>
    <row r="129" spans="1:4" ht="30" customHeight="1">
      <c r="A129" s="5">
        <v>127</v>
      </c>
      <c r="B129" s="5" t="str">
        <f>"31822021072722245955921"</f>
        <v>31822021072722245955921</v>
      </c>
      <c r="C129" s="5" t="s">
        <v>5</v>
      </c>
      <c r="D129" s="5" t="str">
        <f>"王珍珍"</f>
        <v>王珍珍</v>
      </c>
    </row>
    <row r="130" spans="1:4" ht="30" customHeight="1">
      <c r="A130" s="5">
        <v>128</v>
      </c>
      <c r="B130" s="5" t="str">
        <f>"31822021072722595556016"</f>
        <v>31822021072722595556016</v>
      </c>
      <c r="C130" s="5" t="s">
        <v>5</v>
      </c>
      <c r="D130" s="5" t="str">
        <f>"李娟"</f>
        <v>李娟</v>
      </c>
    </row>
    <row r="131" spans="1:4" ht="30" customHeight="1">
      <c r="A131" s="5">
        <v>129</v>
      </c>
      <c r="B131" s="5" t="str">
        <f>"31822021072723010456021"</f>
        <v>31822021072723010456021</v>
      </c>
      <c r="C131" s="5" t="s">
        <v>5</v>
      </c>
      <c r="D131" s="5" t="str">
        <f>"卢丽丹"</f>
        <v>卢丽丹</v>
      </c>
    </row>
    <row r="132" spans="1:4" ht="30" customHeight="1">
      <c r="A132" s="5">
        <v>130</v>
      </c>
      <c r="B132" s="5" t="str">
        <f>"31822021072723530356120"</f>
        <v>31822021072723530356120</v>
      </c>
      <c r="C132" s="5" t="s">
        <v>5</v>
      </c>
      <c r="D132" s="5" t="str">
        <f>"洪巧灵"</f>
        <v>洪巧灵</v>
      </c>
    </row>
    <row r="133" spans="1:4" ht="30" customHeight="1">
      <c r="A133" s="5">
        <v>131</v>
      </c>
      <c r="B133" s="5" t="str">
        <f>"31822021072723574056125"</f>
        <v>31822021072723574056125</v>
      </c>
      <c r="C133" s="5" t="s">
        <v>5</v>
      </c>
      <c r="D133" s="5" t="str">
        <f>"卢仪"</f>
        <v>卢仪</v>
      </c>
    </row>
    <row r="134" spans="1:4" ht="30" customHeight="1">
      <c r="A134" s="5">
        <v>132</v>
      </c>
      <c r="B134" s="5" t="str">
        <f>"31822021072801393856175"</f>
        <v>31822021072801393856175</v>
      </c>
      <c r="C134" s="5" t="s">
        <v>5</v>
      </c>
      <c r="D134" s="5" t="str">
        <f>"陈祖捷"</f>
        <v>陈祖捷</v>
      </c>
    </row>
    <row r="135" spans="1:4" ht="30" customHeight="1">
      <c r="A135" s="5">
        <v>133</v>
      </c>
      <c r="B135" s="5" t="str">
        <f>"31822021072801400956176"</f>
        <v>31822021072801400956176</v>
      </c>
      <c r="C135" s="5" t="s">
        <v>5</v>
      </c>
      <c r="D135" s="5" t="str">
        <f>"王梁英"</f>
        <v>王梁英</v>
      </c>
    </row>
    <row r="136" spans="1:4" ht="30" customHeight="1">
      <c r="A136" s="5">
        <v>134</v>
      </c>
      <c r="B136" s="5" t="str">
        <f>"31822021072810030057546"</f>
        <v>31822021072810030057546</v>
      </c>
      <c r="C136" s="5" t="s">
        <v>5</v>
      </c>
      <c r="D136" s="5" t="str">
        <f>"李思玲"</f>
        <v>李思玲</v>
      </c>
    </row>
    <row r="137" spans="1:4" ht="30" customHeight="1">
      <c r="A137" s="5">
        <v>135</v>
      </c>
      <c r="B137" s="5" t="str">
        <f>"31822021072811014658323"</f>
        <v>31822021072811014658323</v>
      </c>
      <c r="C137" s="5" t="s">
        <v>5</v>
      </c>
      <c r="D137" s="5" t="str">
        <f>"张瑜香"</f>
        <v>张瑜香</v>
      </c>
    </row>
    <row r="138" spans="1:4" ht="30" customHeight="1">
      <c r="A138" s="5">
        <v>136</v>
      </c>
      <c r="B138" s="5" t="str">
        <f>"31822021072812465459282"</f>
        <v>31822021072812465459282</v>
      </c>
      <c r="C138" s="5" t="s">
        <v>5</v>
      </c>
      <c r="D138" s="5" t="str">
        <f>"符英"</f>
        <v>符英</v>
      </c>
    </row>
    <row r="139" spans="1:4" ht="30" customHeight="1">
      <c r="A139" s="5">
        <v>137</v>
      </c>
      <c r="B139" s="5" t="str">
        <f>"31822021072813592259781"</f>
        <v>31822021072813592259781</v>
      </c>
      <c r="C139" s="5" t="s">
        <v>5</v>
      </c>
      <c r="D139" s="5" t="str">
        <f>"王英凡"</f>
        <v>王英凡</v>
      </c>
    </row>
    <row r="140" spans="1:4" ht="30" customHeight="1">
      <c r="A140" s="5">
        <v>138</v>
      </c>
      <c r="B140" s="5" t="str">
        <f>"31822021072815250160400"</f>
        <v>31822021072815250160400</v>
      </c>
      <c r="C140" s="5" t="s">
        <v>5</v>
      </c>
      <c r="D140" s="5" t="str">
        <f>"周晓鸿"</f>
        <v>周晓鸿</v>
      </c>
    </row>
    <row r="141" spans="1:4" ht="30" customHeight="1">
      <c r="A141" s="5">
        <v>139</v>
      </c>
      <c r="B141" s="5" t="str">
        <f>"31822021072816131060736"</f>
        <v>31822021072816131060736</v>
      </c>
      <c r="C141" s="5" t="s">
        <v>5</v>
      </c>
      <c r="D141" s="5" t="str">
        <f>"程风"</f>
        <v>程风</v>
      </c>
    </row>
    <row r="142" spans="1:4" ht="30" customHeight="1">
      <c r="A142" s="5">
        <v>140</v>
      </c>
      <c r="B142" s="5" t="str">
        <f>"31822021072816342260868"</f>
        <v>31822021072816342260868</v>
      </c>
      <c r="C142" s="5" t="s">
        <v>5</v>
      </c>
      <c r="D142" s="5" t="str">
        <f>"林娟"</f>
        <v>林娟</v>
      </c>
    </row>
    <row r="143" spans="1:4" ht="30" customHeight="1">
      <c r="A143" s="5">
        <v>141</v>
      </c>
      <c r="B143" s="5" t="str">
        <f>"31822021072817043561039"</f>
        <v>31822021072817043561039</v>
      </c>
      <c r="C143" s="5" t="s">
        <v>5</v>
      </c>
      <c r="D143" s="5" t="str">
        <f>"吴亚姑"</f>
        <v>吴亚姑</v>
      </c>
    </row>
    <row r="144" spans="1:4" ht="30" customHeight="1">
      <c r="A144" s="5">
        <v>142</v>
      </c>
      <c r="B144" s="5" t="str">
        <f>"31822021072817533861270"</f>
        <v>31822021072817533861270</v>
      </c>
      <c r="C144" s="5" t="s">
        <v>5</v>
      </c>
      <c r="D144" s="5" t="str">
        <f>"符淑娴"</f>
        <v>符淑娴</v>
      </c>
    </row>
    <row r="145" spans="1:4" ht="30" customHeight="1">
      <c r="A145" s="5">
        <v>143</v>
      </c>
      <c r="B145" s="5" t="str">
        <f>"31822021072818065161329"</f>
        <v>31822021072818065161329</v>
      </c>
      <c r="C145" s="5" t="s">
        <v>5</v>
      </c>
      <c r="D145" s="5" t="str">
        <f>"邱雪"</f>
        <v>邱雪</v>
      </c>
    </row>
    <row r="146" spans="1:4" ht="30" customHeight="1">
      <c r="A146" s="5">
        <v>144</v>
      </c>
      <c r="B146" s="5" t="str">
        <f>"31822021072818505261518"</f>
        <v>31822021072818505261518</v>
      </c>
      <c r="C146" s="5" t="s">
        <v>5</v>
      </c>
      <c r="D146" s="5" t="str">
        <f>"岑丽姑"</f>
        <v>岑丽姑</v>
      </c>
    </row>
    <row r="147" spans="1:4" ht="30" customHeight="1">
      <c r="A147" s="5">
        <v>145</v>
      </c>
      <c r="B147" s="5" t="str">
        <f>"31822021072818540861532"</f>
        <v>31822021072818540861532</v>
      </c>
      <c r="C147" s="5" t="s">
        <v>5</v>
      </c>
      <c r="D147" s="5" t="str">
        <f>"李秀月"</f>
        <v>李秀月</v>
      </c>
    </row>
    <row r="148" spans="1:4" ht="30" customHeight="1">
      <c r="A148" s="5">
        <v>146</v>
      </c>
      <c r="B148" s="5" t="str">
        <f>"31822021072818594461554"</f>
        <v>31822021072818594461554</v>
      </c>
      <c r="C148" s="5" t="s">
        <v>5</v>
      </c>
      <c r="D148" s="5" t="str">
        <f>"吴碧云"</f>
        <v>吴碧云</v>
      </c>
    </row>
    <row r="149" spans="1:4" ht="30" customHeight="1">
      <c r="A149" s="5">
        <v>147</v>
      </c>
      <c r="B149" s="5" t="str">
        <f>"31822021072819385961707"</f>
        <v>31822021072819385961707</v>
      </c>
      <c r="C149" s="5" t="s">
        <v>5</v>
      </c>
      <c r="D149" s="5" t="str">
        <f>"杨璐"</f>
        <v>杨璐</v>
      </c>
    </row>
    <row r="150" spans="1:4" ht="30" customHeight="1">
      <c r="A150" s="5">
        <v>148</v>
      </c>
      <c r="B150" s="5" t="str">
        <f>"31822021072820095661828"</f>
        <v>31822021072820095661828</v>
      </c>
      <c r="C150" s="5" t="s">
        <v>5</v>
      </c>
      <c r="D150" s="5" t="str">
        <f>"王小盈"</f>
        <v>王小盈</v>
      </c>
    </row>
    <row r="151" spans="1:4" ht="30" customHeight="1">
      <c r="A151" s="5">
        <v>149</v>
      </c>
      <c r="B151" s="5" t="str">
        <f>"31822021072821090962103"</f>
        <v>31822021072821090962103</v>
      </c>
      <c r="C151" s="5" t="s">
        <v>5</v>
      </c>
      <c r="D151" s="5" t="str">
        <f>"符泰蓝"</f>
        <v>符泰蓝</v>
      </c>
    </row>
    <row r="152" spans="1:4" ht="30" customHeight="1">
      <c r="A152" s="5">
        <v>150</v>
      </c>
      <c r="B152" s="5" t="str">
        <f>"31822021072823182762621"</f>
        <v>31822021072823182762621</v>
      </c>
      <c r="C152" s="5" t="s">
        <v>5</v>
      </c>
      <c r="D152" s="5" t="str">
        <f>"韦倩"</f>
        <v>韦倩</v>
      </c>
    </row>
    <row r="153" spans="1:4" ht="30" customHeight="1">
      <c r="A153" s="5">
        <v>151</v>
      </c>
      <c r="B153" s="5" t="str">
        <f>"31822021072823200962624"</f>
        <v>31822021072823200962624</v>
      </c>
      <c r="C153" s="5" t="s">
        <v>5</v>
      </c>
      <c r="D153" s="5" t="str">
        <f>"谭小蔓"</f>
        <v>谭小蔓</v>
      </c>
    </row>
    <row r="154" spans="1:4" ht="30" customHeight="1">
      <c r="A154" s="5">
        <v>152</v>
      </c>
      <c r="B154" s="5" t="str">
        <f>"31822021072902283362763"</f>
        <v>31822021072902283362763</v>
      </c>
      <c r="C154" s="5" t="s">
        <v>5</v>
      </c>
      <c r="D154" s="5" t="str">
        <f>"黄颖柔"</f>
        <v>黄颖柔</v>
      </c>
    </row>
    <row r="155" spans="1:4" ht="30" customHeight="1">
      <c r="A155" s="5">
        <v>153</v>
      </c>
      <c r="B155" s="5" t="str">
        <f>"31822021072909214863424"</f>
        <v>31822021072909214863424</v>
      </c>
      <c r="C155" s="5" t="s">
        <v>5</v>
      </c>
      <c r="D155" s="5" t="str">
        <f>"戴玉"</f>
        <v>戴玉</v>
      </c>
    </row>
    <row r="156" spans="1:4" ht="30" customHeight="1">
      <c r="A156" s="5">
        <v>154</v>
      </c>
      <c r="B156" s="5" t="str">
        <f>"31822021072910090764237"</f>
        <v>31822021072910090764237</v>
      </c>
      <c r="C156" s="5" t="s">
        <v>5</v>
      </c>
      <c r="D156" s="5" t="str">
        <f>"骆静芳"</f>
        <v>骆静芳</v>
      </c>
    </row>
    <row r="157" spans="1:4" ht="30" customHeight="1">
      <c r="A157" s="5">
        <v>155</v>
      </c>
      <c r="B157" s="5" t="str">
        <f>"31822021072910212564419"</f>
        <v>31822021072910212564419</v>
      </c>
      <c r="C157" s="5" t="s">
        <v>5</v>
      </c>
      <c r="D157" s="5" t="str">
        <f>"王婕"</f>
        <v>王婕</v>
      </c>
    </row>
    <row r="158" spans="1:4" ht="30" customHeight="1">
      <c r="A158" s="5">
        <v>156</v>
      </c>
      <c r="B158" s="5" t="str">
        <f>"31822021072910335564585"</f>
        <v>31822021072910335564585</v>
      </c>
      <c r="C158" s="5" t="s">
        <v>5</v>
      </c>
      <c r="D158" s="5" t="str">
        <f>"许引妃"</f>
        <v>许引妃</v>
      </c>
    </row>
    <row r="159" spans="1:4" ht="30" customHeight="1">
      <c r="A159" s="5">
        <v>157</v>
      </c>
      <c r="B159" s="5" t="str">
        <f>"31822021072910335964587"</f>
        <v>31822021072910335964587</v>
      </c>
      <c r="C159" s="5" t="s">
        <v>5</v>
      </c>
      <c r="D159" s="5" t="str">
        <f>"陈晓敏"</f>
        <v>陈晓敏</v>
      </c>
    </row>
    <row r="160" spans="1:4" ht="30" customHeight="1">
      <c r="A160" s="5">
        <v>158</v>
      </c>
      <c r="B160" s="5" t="str">
        <f>"31822021072910393264667"</f>
        <v>31822021072910393264667</v>
      </c>
      <c r="C160" s="5" t="s">
        <v>5</v>
      </c>
      <c r="D160" s="5" t="str">
        <f>"陈芳"</f>
        <v>陈芳</v>
      </c>
    </row>
    <row r="161" spans="1:4" ht="30" customHeight="1">
      <c r="A161" s="5">
        <v>159</v>
      </c>
      <c r="B161" s="5" t="str">
        <f>"31822021072311173738552"</f>
        <v>31822021072311173738552</v>
      </c>
      <c r="C161" s="5" t="s">
        <v>6</v>
      </c>
      <c r="D161" s="5" t="str">
        <f>"张靖涵"</f>
        <v>张靖涵</v>
      </c>
    </row>
    <row r="162" spans="1:4" ht="30" customHeight="1">
      <c r="A162" s="5">
        <v>160</v>
      </c>
      <c r="B162" s="5" t="str">
        <f>"31822021072312081538957"</f>
        <v>31822021072312081538957</v>
      </c>
      <c r="C162" s="5" t="s">
        <v>6</v>
      </c>
      <c r="D162" s="5" t="str">
        <f>"何琪"</f>
        <v>何琪</v>
      </c>
    </row>
    <row r="163" spans="1:4" ht="30" customHeight="1">
      <c r="A163" s="5">
        <v>161</v>
      </c>
      <c r="B163" s="5" t="str">
        <f>"31822021072316020240305"</f>
        <v>31822021072316020240305</v>
      </c>
      <c r="C163" s="5" t="s">
        <v>6</v>
      </c>
      <c r="D163" s="5" t="str">
        <f>"叶海霏"</f>
        <v>叶海霏</v>
      </c>
    </row>
    <row r="164" spans="1:4" ht="30" customHeight="1">
      <c r="A164" s="5">
        <v>162</v>
      </c>
      <c r="B164" s="5" t="str">
        <f>"31822021072316131640384"</f>
        <v>31822021072316131640384</v>
      </c>
      <c r="C164" s="5" t="s">
        <v>6</v>
      </c>
      <c r="D164" s="5" t="str">
        <f>"文芳芳"</f>
        <v>文芳芳</v>
      </c>
    </row>
    <row r="165" spans="1:4" ht="30" customHeight="1">
      <c r="A165" s="5">
        <v>163</v>
      </c>
      <c r="B165" s="5" t="str">
        <f>"31822021072316364440552"</f>
        <v>31822021072316364440552</v>
      </c>
      <c r="C165" s="5" t="s">
        <v>6</v>
      </c>
      <c r="D165" s="5" t="str">
        <f>"陈辉丽"</f>
        <v>陈辉丽</v>
      </c>
    </row>
    <row r="166" spans="1:4" ht="30" customHeight="1">
      <c r="A166" s="5">
        <v>164</v>
      </c>
      <c r="B166" s="5" t="str">
        <f>"31822021072317040940703"</f>
        <v>31822021072317040940703</v>
      </c>
      <c r="C166" s="5" t="s">
        <v>6</v>
      </c>
      <c r="D166" s="5" t="str">
        <f>"黄淑蓉"</f>
        <v>黄淑蓉</v>
      </c>
    </row>
    <row r="167" spans="1:4" ht="30" customHeight="1">
      <c r="A167" s="5">
        <v>165</v>
      </c>
      <c r="B167" s="5" t="str">
        <f>"31822021072317381440868"</f>
        <v>31822021072317381440868</v>
      </c>
      <c r="C167" s="5" t="s">
        <v>6</v>
      </c>
      <c r="D167" s="5" t="str">
        <f>"陈思彬"</f>
        <v>陈思彬</v>
      </c>
    </row>
    <row r="168" spans="1:4" ht="30" customHeight="1">
      <c r="A168" s="5">
        <v>166</v>
      </c>
      <c r="B168" s="5" t="str">
        <f>"31822021072318160941031"</f>
        <v>31822021072318160941031</v>
      </c>
      <c r="C168" s="5" t="s">
        <v>6</v>
      </c>
      <c r="D168" s="5" t="str">
        <f>"李娇艳"</f>
        <v>李娇艳</v>
      </c>
    </row>
    <row r="169" spans="1:4" ht="30" customHeight="1">
      <c r="A169" s="5">
        <v>167</v>
      </c>
      <c r="B169" s="5" t="str">
        <f>"31822021072319133841289"</f>
        <v>31822021072319133841289</v>
      </c>
      <c r="C169" s="5" t="s">
        <v>6</v>
      </c>
      <c r="D169" s="5" t="str">
        <f>"郭妹"</f>
        <v>郭妹</v>
      </c>
    </row>
    <row r="170" spans="1:4" ht="30" customHeight="1">
      <c r="A170" s="5">
        <v>168</v>
      </c>
      <c r="B170" s="5" t="str">
        <f>"31822021072321062141757"</f>
        <v>31822021072321062141757</v>
      </c>
      <c r="C170" s="5" t="s">
        <v>6</v>
      </c>
      <c r="D170" s="5" t="str">
        <f>"谢善娜"</f>
        <v>谢善娜</v>
      </c>
    </row>
    <row r="171" spans="1:4" ht="30" customHeight="1">
      <c r="A171" s="5">
        <v>169</v>
      </c>
      <c r="B171" s="5" t="str">
        <f>"31822021072322571242204"</f>
        <v>31822021072322571242204</v>
      </c>
      <c r="C171" s="5" t="s">
        <v>6</v>
      </c>
      <c r="D171" s="5" t="str">
        <f>"陈美桂"</f>
        <v>陈美桂</v>
      </c>
    </row>
    <row r="172" spans="1:4" ht="30" customHeight="1">
      <c r="A172" s="5">
        <v>170</v>
      </c>
      <c r="B172" s="5" t="str">
        <f>"31822021072410521643102"</f>
        <v>31822021072410521643102</v>
      </c>
      <c r="C172" s="5" t="s">
        <v>6</v>
      </c>
      <c r="D172" s="5" t="str">
        <f>"郑国娟"</f>
        <v>郑国娟</v>
      </c>
    </row>
    <row r="173" spans="1:4" ht="30" customHeight="1">
      <c r="A173" s="5">
        <v>171</v>
      </c>
      <c r="B173" s="5" t="str">
        <f>"31822021072417352244542"</f>
        <v>31822021072417352244542</v>
      </c>
      <c r="C173" s="5" t="s">
        <v>6</v>
      </c>
      <c r="D173" s="5" t="str">
        <f>"王瑜"</f>
        <v>王瑜</v>
      </c>
    </row>
    <row r="174" spans="1:4" ht="30" customHeight="1">
      <c r="A174" s="5">
        <v>172</v>
      </c>
      <c r="B174" s="5" t="str">
        <f>"31822021072420055245024"</f>
        <v>31822021072420055245024</v>
      </c>
      <c r="C174" s="5" t="s">
        <v>6</v>
      </c>
      <c r="D174" s="5" t="str">
        <f>"林菜"</f>
        <v>林菜</v>
      </c>
    </row>
    <row r="175" spans="1:4" ht="30" customHeight="1">
      <c r="A175" s="5">
        <v>173</v>
      </c>
      <c r="B175" s="5" t="str">
        <f>"31822021072510172246097"</f>
        <v>31822021072510172246097</v>
      </c>
      <c r="C175" s="5" t="s">
        <v>6</v>
      </c>
      <c r="D175" s="5" t="str">
        <f>"何菁霜"</f>
        <v>何菁霜</v>
      </c>
    </row>
    <row r="176" spans="1:4" ht="30" customHeight="1">
      <c r="A176" s="5">
        <v>174</v>
      </c>
      <c r="B176" s="5" t="str">
        <f>"31822021072510173346099"</f>
        <v>31822021072510173346099</v>
      </c>
      <c r="C176" s="5" t="s">
        <v>6</v>
      </c>
      <c r="D176" s="5" t="str">
        <f>"林菲菲"</f>
        <v>林菲菲</v>
      </c>
    </row>
    <row r="177" spans="1:4" ht="30" customHeight="1">
      <c r="A177" s="5">
        <v>175</v>
      </c>
      <c r="B177" s="5" t="str">
        <f>"31822021072513074346600"</f>
        <v>31822021072513074346600</v>
      </c>
      <c r="C177" s="5" t="s">
        <v>6</v>
      </c>
      <c r="D177" s="5" t="str">
        <f>"陈丽莉"</f>
        <v>陈丽莉</v>
      </c>
    </row>
    <row r="178" spans="1:4" ht="30" customHeight="1">
      <c r="A178" s="5">
        <v>176</v>
      </c>
      <c r="B178" s="5" t="str">
        <f>"31822021072516514847258"</f>
        <v>31822021072516514847258</v>
      </c>
      <c r="C178" s="5" t="s">
        <v>6</v>
      </c>
      <c r="D178" s="5" t="str">
        <f>"陈婷婷"</f>
        <v>陈婷婷</v>
      </c>
    </row>
    <row r="179" spans="1:4" ht="30" customHeight="1">
      <c r="A179" s="5">
        <v>177</v>
      </c>
      <c r="B179" s="5" t="str">
        <f>"31822021072518194647456"</f>
        <v>31822021072518194647456</v>
      </c>
      <c r="C179" s="5" t="s">
        <v>6</v>
      </c>
      <c r="D179" s="5" t="str">
        <f>"余雪琴"</f>
        <v>余雪琴</v>
      </c>
    </row>
    <row r="180" spans="1:4" ht="30" customHeight="1">
      <c r="A180" s="5">
        <v>178</v>
      </c>
      <c r="B180" s="5" t="str">
        <f>"31822021072600103148171"</f>
        <v>31822021072600103148171</v>
      </c>
      <c r="C180" s="5" t="s">
        <v>6</v>
      </c>
      <c r="D180" s="5" t="str">
        <f>"杨小慧"</f>
        <v>杨小慧</v>
      </c>
    </row>
    <row r="181" spans="1:4" ht="30" customHeight="1">
      <c r="A181" s="5">
        <v>179</v>
      </c>
      <c r="B181" s="5" t="str">
        <f>"31822021072609553048869"</f>
        <v>31822021072609553048869</v>
      </c>
      <c r="C181" s="5" t="s">
        <v>6</v>
      </c>
      <c r="D181" s="5" t="str">
        <f>"周文惠"</f>
        <v>周文惠</v>
      </c>
    </row>
    <row r="182" spans="1:4" ht="30" customHeight="1">
      <c r="A182" s="5">
        <v>180</v>
      </c>
      <c r="B182" s="5" t="str">
        <f>"31822021072616464250732"</f>
        <v>31822021072616464250732</v>
      </c>
      <c r="C182" s="5" t="s">
        <v>6</v>
      </c>
      <c r="D182" s="5" t="str">
        <f>"吴四妹"</f>
        <v>吴四妹</v>
      </c>
    </row>
    <row r="183" spans="1:4" ht="30" customHeight="1">
      <c r="A183" s="5">
        <v>181</v>
      </c>
      <c r="B183" s="5" t="str">
        <f>"31822021072620473651370"</f>
        <v>31822021072620473651370</v>
      </c>
      <c r="C183" s="5" t="s">
        <v>6</v>
      </c>
      <c r="D183" s="5" t="str">
        <f>"符长丹"</f>
        <v>符长丹</v>
      </c>
    </row>
    <row r="184" spans="1:4" ht="30" customHeight="1">
      <c r="A184" s="5">
        <v>182</v>
      </c>
      <c r="B184" s="5" t="str">
        <f>"31822021072621273951500"</f>
        <v>31822021072621273951500</v>
      </c>
      <c r="C184" s="5" t="s">
        <v>6</v>
      </c>
      <c r="D184" s="5" t="str">
        <f>"程冬平"</f>
        <v>程冬平</v>
      </c>
    </row>
    <row r="185" spans="1:4" ht="30" customHeight="1">
      <c r="A185" s="5">
        <v>183</v>
      </c>
      <c r="B185" s="5" t="str">
        <f>"31822021072711554453091"</f>
        <v>31822021072711554453091</v>
      </c>
      <c r="C185" s="5" t="s">
        <v>6</v>
      </c>
      <c r="D185" s="5" t="str">
        <f>"黄丹丽"</f>
        <v>黄丹丽</v>
      </c>
    </row>
    <row r="186" spans="1:4" ht="30" customHeight="1">
      <c r="A186" s="5">
        <v>184</v>
      </c>
      <c r="B186" s="5" t="str">
        <f>"31822021072712072253154"</f>
        <v>31822021072712072253154</v>
      </c>
      <c r="C186" s="5" t="s">
        <v>6</v>
      </c>
      <c r="D186" s="5" t="str">
        <f>"刘玮"</f>
        <v>刘玮</v>
      </c>
    </row>
    <row r="187" spans="1:4" ht="30" customHeight="1">
      <c r="A187" s="5">
        <v>185</v>
      </c>
      <c r="B187" s="5" t="str">
        <f>"31822021072809191056946"</f>
        <v>31822021072809191056946</v>
      </c>
      <c r="C187" s="5" t="s">
        <v>6</v>
      </c>
      <c r="D187" s="5" t="str">
        <f>"陈瑜"</f>
        <v>陈瑜</v>
      </c>
    </row>
    <row r="188" spans="1:4" ht="30" customHeight="1">
      <c r="A188" s="5">
        <v>186</v>
      </c>
      <c r="B188" s="5" t="str">
        <f>"31822021072812001858897"</f>
        <v>31822021072812001858897</v>
      </c>
      <c r="C188" s="5" t="s">
        <v>6</v>
      </c>
      <c r="D188" s="5" t="str">
        <f>"羊庆妍"</f>
        <v>羊庆妍</v>
      </c>
    </row>
    <row r="189" spans="1:4" ht="30" customHeight="1">
      <c r="A189" s="5">
        <v>187</v>
      </c>
      <c r="B189" s="5" t="str">
        <f>"31822021072901423362758"</f>
        <v>31822021072901423362758</v>
      </c>
      <c r="C189" s="5" t="s">
        <v>6</v>
      </c>
      <c r="D189" s="5" t="str">
        <f>"许淋婷"</f>
        <v>许淋婷</v>
      </c>
    </row>
    <row r="190" spans="1:4" ht="30" customHeight="1">
      <c r="A190" s="5">
        <v>188</v>
      </c>
      <c r="B190" s="5" t="str">
        <f>"31822021072309360237070"</f>
        <v>31822021072309360237070</v>
      </c>
      <c r="C190" s="5" t="s">
        <v>7</v>
      </c>
      <c r="D190" s="5" t="str">
        <f>"冯依然"</f>
        <v>冯依然</v>
      </c>
    </row>
    <row r="191" spans="1:4" ht="30" customHeight="1">
      <c r="A191" s="5">
        <v>189</v>
      </c>
      <c r="B191" s="5" t="str">
        <f>"31822021072413490943769"</f>
        <v>31822021072413490943769</v>
      </c>
      <c r="C191" s="5" t="s">
        <v>7</v>
      </c>
      <c r="D191" s="5" t="str">
        <f>"张娟"</f>
        <v>张娟</v>
      </c>
    </row>
    <row r="192" spans="1:4" ht="30" customHeight="1">
      <c r="A192" s="5">
        <v>190</v>
      </c>
      <c r="B192" s="5" t="str">
        <f>"31822021072422391045507"</f>
        <v>31822021072422391045507</v>
      </c>
      <c r="C192" s="5" t="s">
        <v>7</v>
      </c>
      <c r="D192" s="5" t="str">
        <f>"丁利娟"</f>
        <v>丁利娟</v>
      </c>
    </row>
  </sheetData>
  <sheetProtection/>
  <autoFilter ref="A2:D192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2021-07-30T06:41:20Z</dcterms:created>
  <dcterms:modified xsi:type="dcterms:W3CDTF">2021-08-24T01:56:54Z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E7E2049375734D3D8AABF82E347AB011</vt:lpwstr>
  </property>
  <property fmtid="{D5CDD505-2E9C-101B-9397-08002B2CF9AE}" pid="4" name="KSOProductBuildV">
    <vt:lpwstr>2052-11.1.0.10700</vt:lpwstr>
  </property>
</Properties>
</file>