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Sheet2!$A$3:$P$64</definedName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<sst xmlns="http://schemas.openxmlformats.org/spreadsheetml/2006/main" count="818" uniqueCount="365">
  <si>
    <t>2021年上半年营山县公开招聘事业单位（不含中小校教师、卫生）工作人员拟体检人员体检结果公示表</t>
  </si>
  <si>
    <t>姓名</t>
  </si>
  <si>
    <t>性别</t>
  </si>
  <si>
    <t>单位名称</t>
  </si>
  <si>
    <t>职位名称</t>
  </si>
  <si>
    <t>职位编号</t>
  </si>
  <si>
    <t>准考证</t>
  </si>
  <si>
    <t>考试科目</t>
  </si>
  <si>
    <t>笔试成绩</t>
  </si>
  <si>
    <t>加分</t>
  </si>
  <si>
    <t>笔试总成绩</t>
  </si>
  <si>
    <t>面试成绩</t>
  </si>
  <si>
    <t>考试总成绩</t>
  </si>
  <si>
    <t>折合后总成绩</t>
  </si>
  <si>
    <t>排位</t>
  </si>
  <si>
    <t>体检结果</t>
  </si>
  <si>
    <t>学历</t>
  </si>
  <si>
    <t>毕业学校</t>
  </si>
  <si>
    <t>专业</t>
  </si>
  <si>
    <t>毕业时间</t>
  </si>
  <si>
    <t>考察结果</t>
  </si>
  <si>
    <t>备注</t>
  </si>
  <si>
    <t>结构化面试成绩</t>
  </si>
  <si>
    <t>专业测试成绩</t>
  </si>
  <si>
    <t>邓钧亦</t>
  </si>
  <si>
    <t>男</t>
  </si>
  <si>
    <t>营山县青山镇人力资源和社会保障中心</t>
  </si>
  <si>
    <t>综合业务</t>
  </si>
  <si>
    <t>510901</t>
  </si>
  <si>
    <t>5111111082329</t>
  </si>
  <si>
    <t>《综合知识》</t>
  </si>
  <si>
    <t>合格</t>
  </si>
  <si>
    <t>大专</t>
  </si>
  <si>
    <t>四川城市职业学院</t>
  </si>
  <si>
    <t>城市轨道交通运营管理</t>
  </si>
  <si>
    <t>拟聘用人员</t>
  </si>
  <si>
    <t>李凯</t>
  </si>
  <si>
    <t>营山县青山镇农业服务中心</t>
  </si>
  <si>
    <t>510902</t>
  </si>
  <si>
    <t>5111111110607</t>
  </si>
  <si>
    <t>湖南科技工业职业技术学院</t>
  </si>
  <si>
    <t>建筑工程技术</t>
  </si>
  <si>
    <t>梁鑫</t>
  </si>
  <si>
    <t>营山县大庙乡农业服务中心</t>
  </si>
  <si>
    <t>510903</t>
  </si>
  <si>
    <t>5111111101706</t>
  </si>
  <si>
    <t>本科</t>
  </si>
  <si>
    <t>重庆科技学院</t>
  </si>
  <si>
    <t>石油工程</t>
  </si>
  <si>
    <t>席杉</t>
  </si>
  <si>
    <t>女</t>
  </si>
  <si>
    <t>营山县木顶乡便民服务中心</t>
  </si>
  <si>
    <t>财务管理</t>
  </si>
  <si>
    <t>510904</t>
  </si>
  <si>
    <t>5111111080201</t>
  </si>
  <si>
    <t>成都信息工程大学银杏酒店管理学院</t>
  </si>
  <si>
    <t>会计学</t>
  </si>
  <si>
    <t>李琪</t>
  </si>
  <si>
    <t>营山县木顶乡人力资源和社会保障服务中心</t>
  </si>
  <si>
    <t>510905</t>
  </si>
  <si>
    <t>5111111031901</t>
  </si>
  <si>
    <t>宜宾职业技术学院</t>
  </si>
  <si>
    <t>通信技术</t>
  </si>
  <si>
    <t>袁歆玥</t>
  </si>
  <si>
    <t>营山县星火镇农业服务中心</t>
  </si>
  <si>
    <t>510906</t>
  </si>
  <si>
    <t>5111111020524</t>
  </si>
  <si>
    <t>成都航空职业技术学院</t>
  </si>
  <si>
    <t>会计</t>
  </si>
  <si>
    <t>巩军</t>
  </si>
  <si>
    <t>农业服务</t>
  </si>
  <si>
    <t>510907</t>
  </si>
  <si>
    <t>5111111123226</t>
  </si>
  <si>
    <t>成都农业科技职业学院</t>
  </si>
  <si>
    <t>作物生产技术</t>
  </si>
  <si>
    <t>周山</t>
  </si>
  <si>
    <t>营山县星火镇便民服务中心</t>
  </si>
  <si>
    <t>综合管理</t>
  </si>
  <si>
    <t>510908</t>
  </si>
  <si>
    <t>5111111061130</t>
  </si>
  <si>
    <t>寇釵</t>
  </si>
  <si>
    <t>营山县星火镇人力资源和社会保障服务中心</t>
  </si>
  <si>
    <t>510909</t>
  </si>
  <si>
    <t>5111111100916</t>
  </si>
  <si>
    <t>四川文化产业职业学院</t>
  </si>
  <si>
    <t>新闻采编与制作</t>
  </si>
  <si>
    <t>姜姝丽</t>
  </si>
  <si>
    <t>营山县新店镇便民服务中心</t>
  </si>
  <si>
    <t>510910</t>
  </si>
  <si>
    <t>5111111130503</t>
  </si>
  <si>
    <t xml:space="preserve"> 川北医学院</t>
  </si>
  <si>
    <t>护理学</t>
  </si>
  <si>
    <t>谢雪婷</t>
  </si>
  <si>
    <t>5111111132716</t>
  </si>
  <si>
    <t>成都大学</t>
  </si>
  <si>
    <t>工程造价</t>
  </si>
  <si>
    <t>赵慧妍</t>
  </si>
  <si>
    <t>营山县新店镇农业服务中心</t>
  </si>
  <si>
    <t>510911</t>
  </si>
  <si>
    <t>5111111090826</t>
  </si>
  <si>
    <t>宁波大学</t>
  </si>
  <si>
    <t>行政管理</t>
  </si>
  <si>
    <t>邓全斌</t>
  </si>
  <si>
    <t>5111111042510</t>
  </si>
  <si>
    <t>大学本科</t>
  </si>
  <si>
    <t>成都理工大学工程技术学院</t>
  </si>
  <si>
    <t>艺术设计</t>
  </si>
  <si>
    <t>唐建桃</t>
  </si>
  <si>
    <t>营山县木垭镇便民服务中心</t>
  </si>
  <si>
    <t>510912</t>
  </si>
  <si>
    <t>5111111100925</t>
  </si>
  <si>
    <t>专科</t>
  </si>
  <si>
    <t>民办四川天一学院</t>
  </si>
  <si>
    <t>计算机应用技术</t>
  </si>
  <si>
    <t>伏谦</t>
  </si>
  <si>
    <t>营山县木垭镇农业服务中心</t>
  </si>
  <si>
    <t>510913</t>
  </si>
  <si>
    <t>5111111084703</t>
  </si>
  <si>
    <t>吴雨桃</t>
  </si>
  <si>
    <t>营山县西桥镇农业服务中心</t>
  </si>
  <si>
    <t>510914</t>
  </si>
  <si>
    <t>5111111080330</t>
  </si>
  <si>
    <t>四川工业科技学院</t>
  </si>
  <si>
    <t>刘青</t>
  </si>
  <si>
    <t>营山县西桥镇人力资源和社会保障服务中心</t>
  </si>
  <si>
    <t>510915</t>
  </si>
  <si>
    <t>5111111084517</t>
  </si>
  <si>
    <t>中央广播电视</t>
  </si>
  <si>
    <t>建筑施工与</t>
  </si>
  <si>
    <t>胡倩</t>
  </si>
  <si>
    <t>营山县西桥镇便民服务中心</t>
  </si>
  <si>
    <t>510916</t>
  </si>
  <si>
    <t>5111111042328</t>
  </si>
  <si>
    <t>国家开放大学</t>
  </si>
  <si>
    <t>法学</t>
  </si>
  <si>
    <t>范钟泽</t>
  </si>
  <si>
    <t>营山县太蓬乡农业服务中心</t>
  </si>
  <si>
    <t>510917</t>
  </si>
  <si>
    <t>5111111113918</t>
  </si>
  <si>
    <t>四川现代职业学院</t>
  </si>
  <si>
    <t>市场开发与营销</t>
  </si>
  <si>
    <t>魏千</t>
  </si>
  <si>
    <t>营山县太蓬乡便民服务中心</t>
  </si>
  <si>
    <t>510918</t>
  </si>
  <si>
    <t>5111111045306</t>
  </si>
  <si>
    <t>四川交通职业技术学院</t>
  </si>
  <si>
    <t>汽车运用技术</t>
  </si>
  <si>
    <t>李云芬</t>
  </si>
  <si>
    <t>营山县老林镇便民服务中心</t>
  </si>
  <si>
    <t>510919</t>
  </si>
  <si>
    <t>5111111022307</t>
  </si>
  <si>
    <t>四川建筑职业技术学院</t>
  </si>
  <si>
    <t>工业设备安装工程技术</t>
  </si>
  <si>
    <t>青颖</t>
  </si>
  <si>
    <t>营山县老林镇农业服务中心</t>
  </si>
  <si>
    <t>510920</t>
  </si>
  <si>
    <t>5111111143219</t>
  </si>
  <si>
    <t>四川托普信息技术职业学院</t>
  </si>
  <si>
    <t>社会体育</t>
  </si>
  <si>
    <t>邓添</t>
  </si>
  <si>
    <t>星火畜牧兽医站</t>
  </si>
  <si>
    <t>510921</t>
  </si>
  <si>
    <t>5111111083801</t>
  </si>
  <si>
    <t>建筑设备工程技术</t>
  </si>
  <si>
    <t>罗萍</t>
  </si>
  <si>
    <t>回龙畜牧兽医站</t>
  </si>
  <si>
    <t>5111111093313</t>
  </si>
  <si>
    <t>商务管理</t>
  </si>
  <si>
    <t>廖博</t>
  </si>
  <si>
    <t>小桥畜牧兽医站</t>
  </si>
  <si>
    <t>5111111050616</t>
  </si>
  <si>
    <t>西华大学</t>
  </si>
  <si>
    <t>汽车制造与装配技术</t>
  </si>
  <si>
    <t>黄严</t>
  </si>
  <si>
    <t>灵鹫畜牧兽医站</t>
  </si>
  <si>
    <t>5111111100220</t>
  </si>
  <si>
    <t>机械设计制造及其自动化</t>
  </si>
  <si>
    <t>王林</t>
  </si>
  <si>
    <t>绿水畜牧兽医站</t>
  </si>
  <si>
    <t>畜牧兽医</t>
  </si>
  <si>
    <t>510922</t>
  </si>
  <si>
    <t>5111111104214</t>
  </si>
  <si>
    <t>南充职业技术学院</t>
  </si>
  <si>
    <t>黄炳森</t>
  </si>
  <si>
    <t>西桥畜牧兽医站</t>
  </si>
  <si>
    <t>5111111111605</t>
  </si>
  <si>
    <r>
      <rPr>
        <sz val="10"/>
        <color theme="1"/>
        <rFont val="宋体"/>
        <charset val="134"/>
        <scheme val="minor"/>
      </rPr>
      <t>重庆三峡职业学院</t>
    </r>
    <r>
      <rPr>
        <sz val="11"/>
        <color theme="1" tint="0.5"/>
        <rFont val="Felix Titling"/>
        <charset val="134"/>
      </rPr>
      <t xml:space="preserve"> </t>
    </r>
  </si>
  <si>
    <t>动物医学</t>
  </si>
  <si>
    <t>邓鑫鑫</t>
  </si>
  <si>
    <t>老林畜牧兽医站</t>
  </si>
  <si>
    <t>5111111112323</t>
  </si>
  <si>
    <t>陈定军</t>
  </si>
  <si>
    <t>蓼叶畜牧兽医站</t>
  </si>
  <si>
    <t>5111111142207</t>
  </si>
  <si>
    <t>内江师范学院</t>
  </si>
  <si>
    <t>水产养殖学</t>
  </si>
  <si>
    <t>邓欣</t>
  </si>
  <si>
    <t>双流畜牧兽医站</t>
  </si>
  <si>
    <t>5111111131629</t>
  </si>
  <si>
    <t>李航</t>
  </si>
  <si>
    <t>营山县基层畜牧兽医站</t>
  </si>
  <si>
    <t>5111111121929</t>
  </si>
  <si>
    <t>西昌学院</t>
  </si>
  <si>
    <t>放弃考察</t>
  </si>
  <si>
    <t>取消拟聘用</t>
  </si>
  <si>
    <t>王荣洋</t>
  </si>
  <si>
    <t>安化畜牧兽医站</t>
  </si>
  <si>
    <t>5111111110905</t>
  </si>
  <si>
    <t>四川水利职业技术学院</t>
  </si>
  <si>
    <t>吕道坤</t>
  </si>
  <si>
    <t>木娅畜牧兽医站</t>
  </si>
  <si>
    <t>5111111043323</t>
  </si>
  <si>
    <t>阿坝职业学院</t>
  </si>
  <si>
    <t>杜从容</t>
  </si>
  <si>
    <t>明德畜牧兽医站</t>
  </si>
  <si>
    <t>5111111101728</t>
  </si>
  <si>
    <t>四川水库职业技术学院</t>
  </si>
  <si>
    <t>饲料与动物营养</t>
  </si>
  <si>
    <t>李良友</t>
  </si>
  <si>
    <t>柏林畜牧兽医站</t>
  </si>
  <si>
    <t>5111111121022</t>
  </si>
  <si>
    <t>内江职业技术学院</t>
  </si>
  <si>
    <t>陈星再</t>
  </si>
  <si>
    <t>营山县政府投资非经营性项目代建中心</t>
  </si>
  <si>
    <t>工程管理</t>
  </si>
  <si>
    <t>510923</t>
  </si>
  <si>
    <t>5111111141907</t>
  </si>
  <si>
    <t>西南科技大学</t>
  </si>
  <si>
    <t>建筑经济管理</t>
  </si>
  <si>
    <t>郑欣</t>
  </si>
  <si>
    <t>营山县政府采购中心</t>
  </si>
  <si>
    <t>综合岗位</t>
  </si>
  <si>
    <t>510924</t>
  </si>
  <si>
    <t>5111111123714</t>
  </si>
  <si>
    <t>本科生</t>
  </si>
  <si>
    <t>汉语言文学</t>
  </si>
  <si>
    <t>邓俊</t>
  </si>
  <si>
    <t>营山县大学中专招生委员会办公室</t>
  </si>
  <si>
    <t>510925</t>
  </si>
  <si>
    <t>5111111141726</t>
  </si>
  <si>
    <t>西南财经大学天府学院</t>
  </si>
  <si>
    <t>邓娇</t>
  </si>
  <si>
    <t>文秘</t>
  </si>
  <si>
    <t>510926</t>
  </si>
  <si>
    <t>5111111084820</t>
  </si>
  <si>
    <t>四川大学锦江学院</t>
  </si>
  <si>
    <t>胡帅</t>
  </si>
  <si>
    <t>营山县农产品质量安全检验检测站</t>
  </si>
  <si>
    <t>检验检测</t>
  </si>
  <si>
    <t>510927</t>
  </si>
  <si>
    <t>5111111131030</t>
  </si>
  <si>
    <t>四川农业大学</t>
  </si>
  <si>
    <t>化学生物学</t>
  </si>
  <si>
    <t>任柏锟</t>
  </si>
  <si>
    <t>营山县幸福水库管理局</t>
  </si>
  <si>
    <t>水利工程管理</t>
  </si>
  <si>
    <t>510928</t>
  </si>
  <si>
    <t>5111111101424</t>
  </si>
  <si>
    <t>农业水利工程</t>
  </si>
  <si>
    <t>贾姗</t>
  </si>
  <si>
    <t>营山县工人文化宫</t>
  </si>
  <si>
    <t>新媒体策划运营</t>
  </si>
  <si>
    <t>510929</t>
  </si>
  <si>
    <t>5111111022816</t>
  </si>
  <si>
    <t>电子科技大学成都学院</t>
  </si>
  <si>
    <t>计算机科学与技术</t>
  </si>
  <si>
    <t>郑跃</t>
  </si>
  <si>
    <t>营山县文物管理所（县博物馆）</t>
  </si>
  <si>
    <t>讲解员</t>
  </si>
  <si>
    <t>510930</t>
  </si>
  <si>
    <t>5111111023003</t>
  </si>
  <si>
    <t>西华师范大学</t>
  </si>
  <si>
    <t>播音与主持艺术</t>
  </si>
  <si>
    <t>陶强</t>
  </si>
  <si>
    <t>营山县文化馆</t>
  </si>
  <si>
    <t>音乐舞蹈干部</t>
  </si>
  <si>
    <t>510931</t>
  </si>
  <si>
    <t>5111111133420</t>
  </si>
  <si>
    <t>绵阳师范学院</t>
  </si>
  <si>
    <t>音乐表演（音乐舞蹈）</t>
  </si>
  <si>
    <t>2019.06</t>
  </si>
  <si>
    <t>李文杰</t>
  </si>
  <si>
    <t>营山县图书馆</t>
  </si>
  <si>
    <t>智慧图书管理</t>
  </si>
  <si>
    <t>510932</t>
  </si>
  <si>
    <t>5111111061029</t>
  </si>
  <si>
    <t>成都东软学院</t>
  </si>
  <si>
    <t>网络工程</t>
  </si>
  <si>
    <t>王琼德</t>
  </si>
  <si>
    <t>营山县安全生产信息和应急管理中心</t>
  </si>
  <si>
    <t>510933</t>
  </si>
  <si>
    <t>5111111062109</t>
  </si>
  <si>
    <t>薛云飞</t>
  </si>
  <si>
    <t>安全管理</t>
  </si>
  <si>
    <t>510934</t>
  </si>
  <si>
    <t>5111111050319</t>
  </si>
  <si>
    <t>西南石油大学</t>
  </si>
  <si>
    <t>刘子菡</t>
  </si>
  <si>
    <t>营山县融媒体中心</t>
  </si>
  <si>
    <t>全媒体记者</t>
  </si>
  <si>
    <t>510935</t>
  </si>
  <si>
    <t>5111111072429</t>
  </si>
  <si>
    <t>四川传媒学院</t>
  </si>
  <si>
    <t>广播电视编导</t>
  </si>
  <si>
    <t>杨慧</t>
  </si>
  <si>
    <t>5111111031606</t>
  </si>
  <si>
    <t>谷芳</t>
  </si>
  <si>
    <t>5111111121922</t>
  </si>
  <si>
    <t>新闻学</t>
  </si>
  <si>
    <t>刘小燕</t>
  </si>
  <si>
    <t>全媒体主持</t>
  </si>
  <si>
    <t>510936</t>
  </si>
  <si>
    <t>5111111012005</t>
  </si>
  <si>
    <t>西安培华学院</t>
  </si>
  <si>
    <t>李元富</t>
  </si>
  <si>
    <t>营山县环境卫生管理所</t>
  </si>
  <si>
    <t>510937</t>
  </si>
  <si>
    <t>5111111081812</t>
  </si>
  <si>
    <t>郑州师范学院</t>
  </si>
  <si>
    <t>赵雨豪</t>
  </si>
  <si>
    <t>营山县乡镇供水站</t>
  </si>
  <si>
    <t>供水管理（负责营山县乡镇供水站</t>
  </si>
  <si>
    <t>510938</t>
  </si>
  <si>
    <t>5111111140418</t>
  </si>
  <si>
    <t>电气工程及其自动化</t>
  </si>
  <si>
    <t>罗金坪</t>
  </si>
  <si>
    <t>510939</t>
  </si>
  <si>
    <t>5111111013027</t>
  </si>
  <si>
    <t>眉山职业技术学院</t>
  </si>
  <si>
    <t>机电一体化（模具制造）</t>
  </si>
  <si>
    <t>佘雨轩</t>
  </si>
  <si>
    <t>营山县水利工程建设服务中心</t>
  </si>
  <si>
    <t>水利工程建设管理</t>
  </si>
  <si>
    <t>510940</t>
  </si>
  <si>
    <t>5111111113907</t>
  </si>
  <si>
    <t>陈思睿</t>
  </si>
  <si>
    <t>营山县不动产登记中心</t>
  </si>
  <si>
    <t>信息管理</t>
  </si>
  <si>
    <t>510941</t>
  </si>
  <si>
    <t>5111111080915</t>
  </si>
  <si>
    <t>阿坝师范学院</t>
  </si>
  <si>
    <t>黄军</t>
  </si>
  <si>
    <t>规划管理</t>
  </si>
  <si>
    <t>510942</t>
  </si>
  <si>
    <t>5111111031814</t>
  </si>
  <si>
    <t>四川文理学院</t>
  </si>
  <si>
    <t>城乡规划</t>
  </si>
  <si>
    <t>胡家宇</t>
  </si>
  <si>
    <t>法律事务</t>
  </si>
  <si>
    <t>510943</t>
  </si>
  <si>
    <t>5111111092417</t>
  </si>
  <si>
    <t>四川大学</t>
  </si>
  <si>
    <t>龙宝生</t>
  </si>
  <si>
    <t>营山县太蓬山国家森林公园服务中心</t>
  </si>
  <si>
    <t>林业管理</t>
  </si>
  <si>
    <t>510944</t>
  </si>
  <si>
    <t>5111111123008</t>
  </si>
  <si>
    <t>成都学院（成都大学）</t>
  </si>
  <si>
    <t>园林</t>
  </si>
  <si>
    <t>何月影</t>
  </si>
  <si>
    <t>营山县土地统征储备中心</t>
  </si>
  <si>
    <t>财会</t>
  </si>
  <si>
    <t>510945</t>
  </si>
  <si>
    <t>5111111043613</t>
  </si>
  <si>
    <t>成都信息工程大学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</si>
</sst>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2"/>
      <color theme="1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 tint="0.5"/>
      <name val="Felix Titling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0"/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4"/>
  <sheetViews>
    <sheetView tabSelected="1" topLeftCell="A52" workbookViewId="0">
      <selection activeCell="U62" sqref="U62"/>
    </sheetView>
  </sheetViews>
  <sheetFormatPr defaultColWidth="9" defaultRowHeight="13.5"/>
  <cols>
    <col min="1" max="1" width="6.375" style="3" customWidth="1"/>
    <col min="2" max="2" width="4.875" style="3" customWidth="1"/>
    <col min="3" max="3" width="12.25" style="4" customWidth="1"/>
    <col min="4" max="4" width="7.75" style="3" customWidth="1"/>
    <col min="5" max="5" width="6.625" style="3" customWidth="1"/>
    <col min="6" max="6" width="12" style="3" hidden="1" customWidth="1"/>
    <col min="7" max="7" width="5.5" style="3" customWidth="1"/>
    <col min="8" max="8" width="5.875" style="3" customWidth="1"/>
    <col min="9" max="9" width="4.5" style="3" customWidth="1"/>
    <col min="10" max="10" width="6.625" style="5" customWidth="1"/>
    <col min="11" max="11" width="7.125" style="5" customWidth="1"/>
    <col min="12" max="12" width="6.375" style="5" customWidth="1"/>
    <col min="13" max="14" width="6.625" style="5" customWidth="1"/>
    <col min="15" max="15" width="5.25" style="3" customWidth="1"/>
    <col min="16" max="16" width="4.625" style="3" customWidth="1"/>
    <col min="17" max="17" width="5.875" style="3" customWidth="1"/>
    <col min="18" max="19" width="7.25" style="3" customWidth="1"/>
    <col min="20" max="20" width="7" style="3" customWidth="1"/>
    <col min="21" max="21" width="6.375" style="3" customWidth="1"/>
    <col min="22" max="22" width="6.125" style="6" customWidth="1"/>
    <col min="23" max="23" width="3.5" style="3" customWidth="1"/>
    <col min="24" max="16384" width="9" style="3"/>
  </cols>
  <sheetData>
    <row r="1" ht="42" customHeight="1" spans="1:2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ht="28" customHeight="1" spans="1:22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2" t="s">
        <v>10</v>
      </c>
      <c r="K2" s="22" t="s">
        <v>11</v>
      </c>
      <c r="L2" s="22"/>
      <c r="M2" s="22" t="s">
        <v>12</v>
      </c>
      <c r="N2" s="8" t="s">
        <v>13</v>
      </c>
      <c r="O2" s="23" t="s">
        <v>14</v>
      </c>
      <c r="P2" s="8" t="s">
        <v>15</v>
      </c>
      <c r="Q2" s="27" t="s">
        <v>16</v>
      </c>
      <c r="R2" s="27" t="s">
        <v>17</v>
      </c>
      <c r="S2" s="27" t="s">
        <v>18</v>
      </c>
      <c r="T2" s="27" t="s">
        <v>19</v>
      </c>
      <c r="U2" s="27" t="s">
        <v>20</v>
      </c>
      <c r="V2" s="28" t="s">
        <v>21</v>
      </c>
    </row>
    <row r="3" ht="42" customHeight="1" spans="1:22">
      <c r="A3" s="8"/>
      <c r="B3" s="8"/>
      <c r="C3" s="8"/>
      <c r="D3" s="8"/>
      <c r="E3" s="9"/>
      <c r="F3" s="8"/>
      <c r="G3" s="8"/>
      <c r="H3" s="8"/>
      <c r="I3" s="8"/>
      <c r="J3" s="22"/>
      <c r="K3" s="22" t="s">
        <v>22</v>
      </c>
      <c r="L3" s="22" t="s">
        <v>23</v>
      </c>
      <c r="M3" s="22"/>
      <c r="N3" s="8"/>
      <c r="O3" s="23"/>
      <c r="P3" s="8"/>
      <c r="Q3" s="29"/>
      <c r="R3" s="29"/>
      <c r="S3" s="29"/>
      <c r="T3" s="29"/>
      <c r="U3" s="29"/>
      <c r="V3" s="28"/>
    </row>
    <row r="4" ht="36" spans="1:22">
      <c r="A4" s="10" t="s">
        <v>24</v>
      </c>
      <c r="B4" s="10" t="s">
        <v>25</v>
      </c>
      <c r="C4" s="11" t="s">
        <v>26</v>
      </c>
      <c r="D4" s="10" t="s">
        <v>27</v>
      </c>
      <c r="E4" s="12" t="s">
        <v>28</v>
      </c>
      <c r="F4" s="10" t="s">
        <v>29</v>
      </c>
      <c r="G4" s="13" t="s">
        <v>30</v>
      </c>
      <c r="H4" s="10">
        <v>79.6</v>
      </c>
      <c r="I4" s="10"/>
      <c r="J4" s="24">
        <v>79.6</v>
      </c>
      <c r="K4" s="24">
        <v>82.8</v>
      </c>
      <c r="L4" s="24"/>
      <c r="M4" s="24">
        <f t="shared" ref="M4:M29" si="0">J4+K4</f>
        <v>162.4</v>
      </c>
      <c r="N4" s="24">
        <f t="shared" ref="N4:N29" si="1">M4*0.5</f>
        <v>81.2</v>
      </c>
      <c r="O4" s="10">
        <f>SUMPRODUCT(($E$4:$E$64=E4)*($N$4:$N$64&gt;N4))+1</f>
        <v>1</v>
      </c>
      <c r="P4" s="10" t="s">
        <v>31</v>
      </c>
      <c r="Q4" s="10" t="s">
        <v>32</v>
      </c>
      <c r="R4" s="10" t="s">
        <v>33</v>
      </c>
      <c r="S4" s="10" t="s">
        <v>34</v>
      </c>
      <c r="T4" s="10">
        <v>2019.07</v>
      </c>
      <c r="U4" s="18" t="s">
        <v>31</v>
      </c>
      <c r="V4" s="10" t="s">
        <v>35</v>
      </c>
    </row>
    <row r="5" ht="36" spans="1:22">
      <c r="A5" s="10" t="s">
        <v>36</v>
      </c>
      <c r="B5" s="10" t="s">
        <v>25</v>
      </c>
      <c r="C5" s="11" t="s">
        <v>37</v>
      </c>
      <c r="D5" s="10" t="s">
        <v>27</v>
      </c>
      <c r="E5" s="12" t="s">
        <v>38</v>
      </c>
      <c r="F5" s="10" t="s">
        <v>39</v>
      </c>
      <c r="G5" s="13" t="s">
        <v>30</v>
      </c>
      <c r="H5" s="10">
        <v>78.5</v>
      </c>
      <c r="I5" s="10"/>
      <c r="J5" s="24">
        <v>78.5</v>
      </c>
      <c r="K5" s="24">
        <v>80.96</v>
      </c>
      <c r="L5" s="24"/>
      <c r="M5" s="24">
        <f t="shared" si="0"/>
        <v>159.46</v>
      </c>
      <c r="N5" s="24">
        <f t="shared" si="1"/>
        <v>79.73</v>
      </c>
      <c r="O5" s="10">
        <f>SUMPRODUCT(($E$4:$E$64=E5)*($N$4:$N$64&gt;N5))+1</f>
        <v>1</v>
      </c>
      <c r="P5" s="10" t="s">
        <v>31</v>
      </c>
      <c r="Q5" s="10" t="s">
        <v>32</v>
      </c>
      <c r="R5" s="10" t="s">
        <v>40</v>
      </c>
      <c r="S5" s="10" t="s">
        <v>41</v>
      </c>
      <c r="T5" s="10">
        <v>2015.06</v>
      </c>
      <c r="U5" s="18" t="s">
        <v>31</v>
      </c>
      <c r="V5" s="10" t="s">
        <v>35</v>
      </c>
    </row>
    <row r="6" ht="24" spans="1:22">
      <c r="A6" s="10" t="s">
        <v>42</v>
      </c>
      <c r="B6" s="10" t="s">
        <v>25</v>
      </c>
      <c r="C6" s="11" t="s">
        <v>43</v>
      </c>
      <c r="D6" s="10" t="s">
        <v>27</v>
      </c>
      <c r="E6" s="12" t="s">
        <v>44</v>
      </c>
      <c r="F6" s="10" t="s">
        <v>45</v>
      </c>
      <c r="G6" s="13" t="s">
        <v>30</v>
      </c>
      <c r="H6" s="10">
        <v>78.2</v>
      </c>
      <c r="I6" s="10"/>
      <c r="J6" s="24">
        <v>78.2</v>
      </c>
      <c r="K6" s="24">
        <v>78.84</v>
      </c>
      <c r="L6" s="24"/>
      <c r="M6" s="24">
        <f t="shared" si="0"/>
        <v>157.04</v>
      </c>
      <c r="N6" s="24">
        <f t="shared" si="1"/>
        <v>78.52</v>
      </c>
      <c r="O6" s="10">
        <f>SUMPRODUCT(($E$4:$E$64=E6)*($N$4:$N$64&gt;N6))+1</f>
        <v>1</v>
      </c>
      <c r="P6" s="10" t="s">
        <v>31</v>
      </c>
      <c r="Q6" s="10" t="s">
        <v>46</v>
      </c>
      <c r="R6" s="10" t="s">
        <v>47</v>
      </c>
      <c r="S6" s="10" t="s">
        <v>48</v>
      </c>
      <c r="T6" s="10">
        <v>2017.07</v>
      </c>
      <c r="U6" s="18" t="s">
        <v>31</v>
      </c>
      <c r="V6" s="10" t="s">
        <v>35</v>
      </c>
    </row>
    <row r="7" ht="48" spans="1:22">
      <c r="A7" s="10" t="s">
        <v>49</v>
      </c>
      <c r="B7" s="10" t="s">
        <v>50</v>
      </c>
      <c r="C7" s="11" t="s">
        <v>51</v>
      </c>
      <c r="D7" s="10" t="s">
        <v>52</v>
      </c>
      <c r="E7" s="12" t="s">
        <v>53</v>
      </c>
      <c r="F7" s="10" t="s">
        <v>54</v>
      </c>
      <c r="G7" s="13" t="s">
        <v>30</v>
      </c>
      <c r="H7" s="10">
        <v>76.7</v>
      </c>
      <c r="I7" s="10"/>
      <c r="J7" s="24">
        <v>76.7</v>
      </c>
      <c r="K7" s="24">
        <v>78.8</v>
      </c>
      <c r="L7" s="24"/>
      <c r="M7" s="24">
        <f t="shared" si="0"/>
        <v>155.5</v>
      </c>
      <c r="N7" s="24">
        <f t="shared" si="1"/>
        <v>77.75</v>
      </c>
      <c r="O7" s="10">
        <f>SUMPRODUCT(($E$4:$E$64=E7)*($N$4:$N$64&gt;N7))+1</f>
        <v>1</v>
      </c>
      <c r="P7" s="10" t="s">
        <v>31</v>
      </c>
      <c r="Q7" s="10" t="s">
        <v>46</v>
      </c>
      <c r="R7" s="10" t="s">
        <v>55</v>
      </c>
      <c r="S7" s="10" t="s">
        <v>56</v>
      </c>
      <c r="T7" s="10">
        <v>2016.07</v>
      </c>
      <c r="U7" s="18" t="s">
        <v>31</v>
      </c>
      <c r="V7" s="10" t="s">
        <v>35</v>
      </c>
    </row>
    <row r="8" ht="36" spans="1:22">
      <c r="A8" s="10" t="s">
        <v>57</v>
      </c>
      <c r="B8" s="10" t="s">
        <v>50</v>
      </c>
      <c r="C8" s="11" t="s">
        <v>58</v>
      </c>
      <c r="D8" s="10" t="s">
        <v>27</v>
      </c>
      <c r="E8" s="12" t="s">
        <v>59</v>
      </c>
      <c r="F8" s="10" t="s">
        <v>60</v>
      </c>
      <c r="G8" s="13" t="s">
        <v>30</v>
      </c>
      <c r="H8" s="10">
        <v>70.2</v>
      </c>
      <c r="I8" s="10"/>
      <c r="J8" s="24">
        <v>70.2</v>
      </c>
      <c r="K8" s="24">
        <v>81.96</v>
      </c>
      <c r="L8" s="24"/>
      <c r="M8" s="24">
        <f t="shared" si="0"/>
        <v>152.16</v>
      </c>
      <c r="N8" s="24">
        <f t="shared" si="1"/>
        <v>76.08</v>
      </c>
      <c r="O8" s="10">
        <f>SUMPRODUCT(($E$4:$E$64=E8)*($N$4:$N$64&gt;N8))+1</f>
        <v>1</v>
      </c>
      <c r="P8" s="10" t="s">
        <v>31</v>
      </c>
      <c r="Q8" s="10" t="s">
        <v>32</v>
      </c>
      <c r="R8" s="10" t="s">
        <v>61</v>
      </c>
      <c r="S8" s="10" t="s">
        <v>62</v>
      </c>
      <c r="T8" s="10">
        <v>2018.07</v>
      </c>
      <c r="U8" s="18" t="s">
        <v>31</v>
      </c>
      <c r="V8" s="10" t="s">
        <v>35</v>
      </c>
    </row>
    <row r="9" ht="36" spans="1:22">
      <c r="A9" s="10" t="s">
        <v>63</v>
      </c>
      <c r="B9" s="10" t="s">
        <v>50</v>
      </c>
      <c r="C9" s="11" t="s">
        <v>64</v>
      </c>
      <c r="D9" s="10" t="s">
        <v>52</v>
      </c>
      <c r="E9" s="12" t="s">
        <v>65</v>
      </c>
      <c r="F9" s="10" t="s">
        <v>66</v>
      </c>
      <c r="G9" s="13" t="s">
        <v>30</v>
      </c>
      <c r="H9" s="10">
        <v>73</v>
      </c>
      <c r="I9" s="10"/>
      <c r="J9" s="24">
        <v>73</v>
      </c>
      <c r="K9" s="24">
        <v>83.16</v>
      </c>
      <c r="L9" s="24"/>
      <c r="M9" s="24">
        <f t="shared" si="0"/>
        <v>156.16</v>
      </c>
      <c r="N9" s="24">
        <f t="shared" si="1"/>
        <v>78.08</v>
      </c>
      <c r="O9" s="10">
        <f>SUMPRODUCT(($E$4:$E$64=E9)*($N$4:$N$64&gt;N9))+1</f>
        <v>1</v>
      </c>
      <c r="P9" s="10" t="s">
        <v>31</v>
      </c>
      <c r="Q9" s="10" t="s">
        <v>32</v>
      </c>
      <c r="R9" s="10" t="s">
        <v>67</v>
      </c>
      <c r="S9" s="10" t="s">
        <v>68</v>
      </c>
      <c r="T9" s="10">
        <v>2019.06</v>
      </c>
      <c r="U9" s="18" t="s">
        <v>31</v>
      </c>
      <c r="V9" s="10" t="s">
        <v>35</v>
      </c>
    </row>
    <row r="10" ht="36" spans="1:22">
      <c r="A10" s="10" t="s">
        <v>69</v>
      </c>
      <c r="B10" s="10" t="s">
        <v>25</v>
      </c>
      <c r="C10" s="11" t="s">
        <v>64</v>
      </c>
      <c r="D10" s="10" t="s">
        <v>70</v>
      </c>
      <c r="E10" s="12" t="s">
        <v>71</v>
      </c>
      <c r="F10" s="10" t="s">
        <v>72</v>
      </c>
      <c r="G10" s="13" t="s">
        <v>30</v>
      </c>
      <c r="H10" s="10">
        <v>64.5</v>
      </c>
      <c r="I10" s="10"/>
      <c r="J10" s="24">
        <v>64.5</v>
      </c>
      <c r="K10" s="24">
        <v>78.52</v>
      </c>
      <c r="L10" s="24"/>
      <c r="M10" s="24">
        <f t="shared" si="0"/>
        <v>143.02</v>
      </c>
      <c r="N10" s="24">
        <f t="shared" si="1"/>
        <v>71.51</v>
      </c>
      <c r="O10" s="10">
        <f>SUMPRODUCT(($E$4:$E$64=E10)*($N$4:$N$64&gt;N10))+1</f>
        <v>1</v>
      </c>
      <c r="P10" s="10" t="s">
        <v>31</v>
      </c>
      <c r="Q10" s="10" t="s">
        <v>32</v>
      </c>
      <c r="R10" s="10" t="s">
        <v>73</v>
      </c>
      <c r="S10" s="10" t="s">
        <v>74</v>
      </c>
      <c r="T10" s="10">
        <v>2011.06</v>
      </c>
      <c r="U10" s="18" t="s">
        <v>31</v>
      </c>
      <c r="V10" s="10" t="s">
        <v>35</v>
      </c>
    </row>
    <row r="11" ht="36" spans="1:22">
      <c r="A11" s="10" t="s">
        <v>75</v>
      </c>
      <c r="B11" s="10" t="s">
        <v>25</v>
      </c>
      <c r="C11" s="11" t="s">
        <v>76</v>
      </c>
      <c r="D11" s="10" t="s">
        <v>77</v>
      </c>
      <c r="E11" s="12" t="s">
        <v>78</v>
      </c>
      <c r="F11" s="10" t="s">
        <v>79</v>
      </c>
      <c r="G11" s="13" t="s">
        <v>30</v>
      </c>
      <c r="H11" s="10">
        <v>78.2</v>
      </c>
      <c r="I11" s="10"/>
      <c r="J11" s="24">
        <v>78.2</v>
      </c>
      <c r="K11" s="24">
        <v>79.5</v>
      </c>
      <c r="L11" s="24"/>
      <c r="M11" s="24">
        <f t="shared" si="0"/>
        <v>157.7</v>
      </c>
      <c r="N11" s="24">
        <f t="shared" si="1"/>
        <v>78.85</v>
      </c>
      <c r="O11" s="10">
        <f>SUMPRODUCT(($E$4:$E$64=E11)*($N$4:$N$64&gt;N11))+1</f>
        <v>1</v>
      </c>
      <c r="P11" s="10" t="s">
        <v>31</v>
      </c>
      <c r="Q11" s="10" t="s">
        <v>32</v>
      </c>
      <c r="R11" s="10" t="s">
        <v>67</v>
      </c>
      <c r="S11" s="10" t="s">
        <v>62</v>
      </c>
      <c r="T11" s="10">
        <v>2019.06</v>
      </c>
      <c r="U11" s="18" t="s">
        <v>31</v>
      </c>
      <c r="V11" s="10" t="s">
        <v>35</v>
      </c>
    </row>
    <row r="12" ht="36" spans="1:22">
      <c r="A12" s="10" t="s">
        <v>80</v>
      </c>
      <c r="B12" s="10" t="s">
        <v>50</v>
      </c>
      <c r="C12" s="11" t="s">
        <v>81</v>
      </c>
      <c r="D12" s="10" t="s">
        <v>77</v>
      </c>
      <c r="E12" s="12" t="s">
        <v>82</v>
      </c>
      <c r="F12" s="10" t="s">
        <v>83</v>
      </c>
      <c r="G12" s="13" t="s">
        <v>30</v>
      </c>
      <c r="H12" s="10">
        <v>73.1</v>
      </c>
      <c r="I12" s="10"/>
      <c r="J12" s="24">
        <v>73.1</v>
      </c>
      <c r="K12" s="24">
        <v>78.44</v>
      </c>
      <c r="L12" s="24"/>
      <c r="M12" s="24">
        <f t="shared" si="0"/>
        <v>151.54</v>
      </c>
      <c r="N12" s="24">
        <f t="shared" si="1"/>
        <v>75.77</v>
      </c>
      <c r="O12" s="10">
        <f>SUMPRODUCT(($E$4:$E$64=E12)*($N$4:$N$64&gt;N12))+1</f>
        <v>1</v>
      </c>
      <c r="P12" s="10" t="s">
        <v>31</v>
      </c>
      <c r="Q12" s="10" t="s">
        <v>32</v>
      </c>
      <c r="R12" s="10" t="s">
        <v>84</v>
      </c>
      <c r="S12" s="10" t="s">
        <v>85</v>
      </c>
      <c r="T12" s="10">
        <v>2016.06</v>
      </c>
      <c r="U12" s="18" t="s">
        <v>31</v>
      </c>
      <c r="V12" s="10" t="s">
        <v>35</v>
      </c>
    </row>
    <row r="13" ht="24" spans="1:22">
      <c r="A13" s="10" t="s">
        <v>86</v>
      </c>
      <c r="B13" s="10" t="s">
        <v>50</v>
      </c>
      <c r="C13" s="11" t="s">
        <v>87</v>
      </c>
      <c r="D13" s="10" t="s">
        <v>77</v>
      </c>
      <c r="E13" s="12" t="s">
        <v>88</v>
      </c>
      <c r="F13" s="10" t="s">
        <v>89</v>
      </c>
      <c r="G13" s="13" t="s">
        <v>30</v>
      </c>
      <c r="H13" s="10">
        <v>71.3</v>
      </c>
      <c r="I13" s="10"/>
      <c r="J13" s="24">
        <v>71.3</v>
      </c>
      <c r="K13" s="24">
        <v>84.32</v>
      </c>
      <c r="L13" s="24"/>
      <c r="M13" s="24">
        <f t="shared" si="0"/>
        <v>155.62</v>
      </c>
      <c r="N13" s="24">
        <f t="shared" si="1"/>
        <v>77.81</v>
      </c>
      <c r="O13" s="10">
        <f>SUMPRODUCT(($E$4:$E$64=E13)*($N$4:$N$64&gt;N13))+1</f>
        <v>1</v>
      </c>
      <c r="P13" s="10" t="s">
        <v>31</v>
      </c>
      <c r="Q13" s="10" t="s">
        <v>32</v>
      </c>
      <c r="R13" s="10" t="s">
        <v>90</v>
      </c>
      <c r="S13" s="10" t="s">
        <v>91</v>
      </c>
      <c r="T13" s="10">
        <v>2017.06</v>
      </c>
      <c r="U13" s="18" t="s">
        <v>31</v>
      </c>
      <c r="V13" s="10" t="s">
        <v>35</v>
      </c>
    </row>
    <row r="14" ht="24" spans="1:22">
      <c r="A14" s="10" t="s">
        <v>92</v>
      </c>
      <c r="B14" s="10" t="s">
        <v>50</v>
      </c>
      <c r="C14" s="11" t="s">
        <v>87</v>
      </c>
      <c r="D14" s="10" t="s">
        <v>77</v>
      </c>
      <c r="E14" s="12" t="s">
        <v>88</v>
      </c>
      <c r="F14" s="10" t="s">
        <v>93</v>
      </c>
      <c r="G14" s="13" t="s">
        <v>30</v>
      </c>
      <c r="H14" s="10">
        <v>75.7</v>
      </c>
      <c r="I14" s="10"/>
      <c r="J14" s="24">
        <v>75.7</v>
      </c>
      <c r="K14" s="24">
        <v>78.22</v>
      </c>
      <c r="L14" s="24"/>
      <c r="M14" s="24">
        <f t="shared" si="0"/>
        <v>153.92</v>
      </c>
      <c r="N14" s="24">
        <f t="shared" si="1"/>
        <v>76.96</v>
      </c>
      <c r="O14" s="10">
        <f>SUMPRODUCT(($E$4:$E$64=E14)*($N$4:$N$64&gt;N14))+1</f>
        <v>2</v>
      </c>
      <c r="P14" s="10" t="s">
        <v>31</v>
      </c>
      <c r="Q14" s="10" t="s">
        <v>32</v>
      </c>
      <c r="R14" s="10" t="s">
        <v>94</v>
      </c>
      <c r="S14" s="10" t="s">
        <v>95</v>
      </c>
      <c r="T14" s="10">
        <v>2009.07</v>
      </c>
      <c r="U14" s="18" t="s">
        <v>31</v>
      </c>
      <c r="V14" s="10" t="s">
        <v>35</v>
      </c>
    </row>
    <row r="15" ht="24" spans="1:22">
      <c r="A15" s="10" t="s">
        <v>96</v>
      </c>
      <c r="B15" s="10" t="s">
        <v>50</v>
      </c>
      <c r="C15" s="11" t="s">
        <v>97</v>
      </c>
      <c r="D15" s="10" t="s">
        <v>77</v>
      </c>
      <c r="E15" s="12" t="s">
        <v>98</v>
      </c>
      <c r="F15" s="10" t="s">
        <v>99</v>
      </c>
      <c r="G15" s="13" t="s">
        <v>30</v>
      </c>
      <c r="H15" s="10">
        <v>79.1</v>
      </c>
      <c r="I15" s="10"/>
      <c r="J15" s="24">
        <v>79.1</v>
      </c>
      <c r="K15" s="24">
        <v>78.96</v>
      </c>
      <c r="L15" s="24"/>
      <c r="M15" s="24">
        <f t="shared" si="0"/>
        <v>158.06</v>
      </c>
      <c r="N15" s="24">
        <f t="shared" si="1"/>
        <v>79.03</v>
      </c>
      <c r="O15" s="10">
        <f>SUMPRODUCT(($E$4:$E$64=E15)*($N$4:$N$64&gt;N15))+1</f>
        <v>1</v>
      </c>
      <c r="P15" s="10" t="s">
        <v>31</v>
      </c>
      <c r="Q15" s="10" t="s">
        <v>32</v>
      </c>
      <c r="R15" s="10" t="s">
        <v>100</v>
      </c>
      <c r="S15" s="10" t="s">
        <v>101</v>
      </c>
      <c r="T15" s="10">
        <v>2017.06</v>
      </c>
      <c r="U15" s="18" t="s">
        <v>31</v>
      </c>
      <c r="V15" s="10" t="s">
        <v>35</v>
      </c>
    </row>
    <row r="16" ht="36" spans="1:22">
      <c r="A16" s="10" t="s">
        <v>102</v>
      </c>
      <c r="B16" s="10" t="s">
        <v>25</v>
      </c>
      <c r="C16" s="11" t="s">
        <v>97</v>
      </c>
      <c r="D16" s="10" t="s">
        <v>77</v>
      </c>
      <c r="E16" s="12" t="s">
        <v>98</v>
      </c>
      <c r="F16" s="10" t="s">
        <v>103</v>
      </c>
      <c r="G16" s="13" t="s">
        <v>30</v>
      </c>
      <c r="H16" s="10">
        <v>69.8</v>
      </c>
      <c r="I16" s="10"/>
      <c r="J16" s="24">
        <v>69.8</v>
      </c>
      <c r="K16" s="24">
        <v>82.3</v>
      </c>
      <c r="L16" s="24"/>
      <c r="M16" s="24">
        <f t="shared" si="0"/>
        <v>152.1</v>
      </c>
      <c r="N16" s="24">
        <f t="shared" si="1"/>
        <v>76.05</v>
      </c>
      <c r="O16" s="10">
        <f>SUMPRODUCT(($E$4:$E$64=E16)*($N$4:$N$64&gt;N16))+1</f>
        <v>2</v>
      </c>
      <c r="P16" s="10" t="s">
        <v>31</v>
      </c>
      <c r="Q16" s="10" t="s">
        <v>104</v>
      </c>
      <c r="R16" s="10" t="s">
        <v>105</v>
      </c>
      <c r="S16" s="10" t="s">
        <v>106</v>
      </c>
      <c r="T16" s="10">
        <v>2014.06</v>
      </c>
      <c r="U16" s="18" t="s">
        <v>31</v>
      </c>
      <c r="V16" s="10" t="s">
        <v>35</v>
      </c>
    </row>
    <row r="17" ht="24" spans="1:22">
      <c r="A17" s="10" t="s">
        <v>107</v>
      </c>
      <c r="B17" s="10" t="s">
        <v>25</v>
      </c>
      <c r="C17" s="11" t="s">
        <v>108</v>
      </c>
      <c r="D17" s="10" t="s">
        <v>27</v>
      </c>
      <c r="E17" s="12" t="s">
        <v>109</v>
      </c>
      <c r="F17" s="10" t="s">
        <v>110</v>
      </c>
      <c r="G17" s="13" t="s">
        <v>30</v>
      </c>
      <c r="H17" s="10">
        <v>63.5</v>
      </c>
      <c r="I17" s="10"/>
      <c r="J17" s="24">
        <v>63.5</v>
      </c>
      <c r="K17" s="24">
        <v>82.48</v>
      </c>
      <c r="L17" s="24"/>
      <c r="M17" s="24">
        <f t="shared" si="0"/>
        <v>145.98</v>
      </c>
      <c r="N17" s="24">
        <f t="shared" si="1"/>
        <v>72.99</v>
      </c>
      <c r="O17" s="10">
        <f>SUMPRODUCT(($E$4:$E$64=E17)*($N$4:$N$64&gt;N17))+1</f>
        <v>1</v>
      </c>
      <c r="P17" s="10" t="s">
        <v>31</v>
      </c>
      <c r="Q17" s="10" t="s">
        <v>111</v>
      </c>
      <c r="R17" s="10" t="s">
        <v>112</v>
      </c>
      <c r="S17" s="10" t="s">
        <v>113</v>
      </c>
      <c r="T17" s="10">
        <v>2020.06</v>
      </c>
      <c r="U17" s="18" t="s">
        <v>31</v>
      </c>
      <c r="V17" s="10" t="s">
        <v>35</v>
      </c>
    </row>
    <row r="18" ht="36" spans="1:22">
      <c r="A18" s="10" t="s">
        <v>114</v>
      </c>
      <c r="B18" s="10" t="s">
        <v>25</v>
      </c>
      <c r="C18" s="11" t="s">
        <v>115</v>
      </c>
      <c r="D18" s="10" t="s">
        <v>70</v>
      </c>
      <c r="E18" s="12" t="s">
        <v>116</v>
      </c>
      <c r="F18" s="10" t="s">
        <v>117</v>
      </c>
      <c r="G18" s="13" t="s">
        <v>30</v>
      </c>
      <c r="H18" s="10">
        <v>54.6</v>
      </c>
      <c r="I18" s="10"/>
      <c r="J18" s="24">
        <v>54.6</v>
      </c>
      <c r="K18" s="24">
        <v>77.76</v>
      </c>
      <c r="L18" s="24"/>
      <c r="M18" s="24">
        <f t="shared" si="0"/>
        <v>132.36</v>
      </c>
      <c r="N18" s="24">
        <f t="shared" si="1"/>
        <v>66.18</v>
      </c>
      <c r="O18" s="10">
        <f>SUMPRODUCT(($E$4:$E$64=E18)*($N$4:$N$64&gt;N18))+1</f>
        <v>1</v>
      </c>
      <c r="P18" s="10" t="s">
        <v>31</v>
      </c>
      <c r="Q18" s="10" t="s">
        <v>32</v>
      </c>
      <c r="R18" s="10" t="s">
        <v>73</v>
      </c>
      <c r="S18" s="10" t="s">
        <v>74</v>
      </c>
      <c r="T18" s="10">
        <v>2017.06</v>
      </c>
      <c r="U18" s="18" t="s">
        <v>31</v>
      </c>
      <c r="V18" s="10" t="s">
        <v>35</v>
      </c>
    </row>
    <row r="19" ht="36" spans="1:22">
      <c r="A19" s="10" t="s">
        <v>118</v>
      </c>
      <c r="B19" s="10" t="s">
        <v>25</v>
      </c>
      <c r="C19" s="11" t="s">
        <v>119</v>
      </c>
      <c r="D19" s="10" t="s">
        <v>27</v>
      </c>
      <c r="E19" s="12" t="s">
        <v>120</v>
      </c>
      <c r="F19" s="10" t="s">
        <v>121</v>
      </c>
      <c r="G19" s="13" t="s">
        <v>30</v>
      </c>
      <c r="H19" s="10">
        <v>67.8</v>
      </c>
      <c r="I19" s="10"/>
      <c r="J19" s="24">
        <v>67.8</v>
      </c>
      <c r="K19" s="24">
        <v>82.02</v>
      </c>
      <c r="L19" s="24"/>
      <c r="M19" s="24">
        <f t="shared" si="0"/>
        <v>149.82</v>
      </c>
      <c r="N19" s="24">
        <f t="shared" si="1"/>
        <v>74.91</v>
      </c>
      <c r="O19" s="10">
        <f>SUMPRODUCT(($E$4:$E$64=E19)*($N$4:$N$64&gt;N19))+1</f>
        <v>1</v>
      </c>
      <c r="P19" s="10" t="s">
        <v>31</v>
      </c>
      <c r="Q19" s="10" t="s">
        <v>32</v>
      </c>
      <c r="R19" s="10" t="s">
        <v>122</v>
      </c>
      <c r="S19" s="10" t="s">
        <v>34</v>
      </c>
      <c r="T19" s="10">
        <v>2018.06</v>
      </c>
      <c r="U19" s="18" t="s">
        <v>31</v>
      </c>
      <c r="V19" s="10" t="s">
        <v>35</v>
      </c>
    </row>
    <row r="20" s="1" customFormat="1" ht="36" spans="1:22">
      <c r="A20" s="14" t="s">
        <v>123</v>
      </c>
      <c r="B20" s="14" t="s">
        <v>25</v>
      </c>
      <c r="C20" s="15" t="s">
        <v>124</v>
      </c>
      <c r="D20" s="14" t="s">
        <v>27</v>
      </c>
      <c r="E20" s="16" t="s">
        <v>125</v>
      </c>
      <c r="F20" s="14" t="s">
        <v>126</v>
      </c>
      <c r="G20" s="17" t="s">
        <v>30</v>
      </c>
      <c r="H20" s="14">
        <v>68.5</v>
      </c>
      <c r="I20" s="14"/>
      <c r="J20" s="25">
        <v>68.5</v>
      </c>
      <c r="K20" s="25">
        <v>82.14</v>
      </c>
      <c r="L20" s="25"/>
      <c r="M20" s="25">
        <f t="shared" si="0"/>
        <v>150.64</v>
      </c>
      <c r="N20" s="25">
        <f t="shared" si="1"/>
        <v>75.32</v>
      </c>
      <c r="O20" s="14">
        <f>SUMPRODUCT(($E$4:$E$64=E20)*($N$4:$N$64&gt;N20))+1</f>
        <v>1</v>
      </c>
      <c r="P20" s="14" t="s">
        <v>31</v>
      </c>
      <c r="Q20" s="14" t="s">
        <v>32</v>
      </c>
      <c r="R20" s="14" t="s">
        <v>127</v>
      </c>
      <c r="S20" s="14" t="s">
        <v>128</v>
      </c>
      <c r="T20" s="14">
        <v>2015.07</v>
      </c>
      <c r="U20" s="18" t="s">
        <v>31</v>
      </c>
      <c r="V20" s="14" t="s">
        <v>35</v>
      </c>
    </row>
    <row r="21" ht="24" spans="1:22">
      <c r="A21" s="10" t="s">
        <v>129</v>
      </c>
      <c r="B21" s="10" t="s">
        <v>50</v>
      </c>
      <c r="C21" s="11" t="s">
        <v>130</v>
      </c>
      <c r="D21" s="10" t="s">
        <v>77</v>
      </c>
      <c r="E21" s="12" t="s">
        <v>131</v>
      </c>
      <c r="F21" s="10" t="s">
        <v>132</v>
      </c>
      <c r="G21" s="13" t="s">
        <v>30</v>
      </c>
      <c r="H21" s="10">
        <v>69.4</v>
      </c>
      <c r="I21" s="10"/>
      <c r="J21" s="24">
        <v>69.4</v>
      </c>
      <c r="K21" s="24">
        <v>80.24</v>
      </c>
      <c r="L21" s="24"/>
      <c r="M21" s="24">
        <f t="shared" si="0"/>
        <v>149.64</v>
      </c>
      <c r="N21" s="24">
        <f t="shared" si="1"/>
        <v>74.82</v>
      </c>
      <c r="O21" s="10">
        <f>SUMPRODUCT(($E$4:$E$64=E21)*($N$4:$N$64&gt;N21))+1</f>
        <v>1</v>
      </c>
      <c r="P21" s="10" t="s">
        <v>31</v>
      </c>
      <c r="Q21" s="10" t="s">
        <v>46</v>
      </c>
      <c r="R21" s="10" t="s">
        <v>133</v>
      </c>
      <c r="S21" s="10" t="s">
        <v>134</v>
      </c>
      <c r="T21" s="10">
        <v>2020.01</v>
      </c>
      <c r="U21" s="18" t="s">
        <v>31</v>
      </c>
      <c r="V21" s="10" t="s">
        <v>35</v>
      </c>
    </row>
    <row r="22" ht="32" customHeight="1" spans="1:22">
      <c r="A22" s="10" t="s">
        <v>135</v>
      </c>
      <c r="B22" s="10" t="s">
        <v>25</v>
      </c>
      <c r="C22" s="11" t="s">
        <v>136</v>
      </c>
      <c r="D22" s="10" t="s">
        <v>70</v>
      </c>
      <c r="E22" s="12" t="s">
        <v>137</v>
      </c>
      <c r="F22" s="10" t="s">
        <v>138</v>
      </c>
      <c r="G22" s="13" t="s">
        <v>30</v>
      </c>
      <c r="H22" s="10">
        <v>76.3</v>
      </c>
      <c r="I22" s="10"/>
      <c r="J22" s="24">
        <v>76.3</v>
      </c>
      <c r="K22" s="24">
        <v>83.16</v>
      </c>
      <c r="L22" s="24"/>
      <c r="M22" s="24">
        <f t="shared" si="0"/>
        <v>159.46</v>
      </c>
      <c r="N22" s="24">
        <f t="shared" si="1"/>
        <v>79.73</v>
      </c>
      <c r="O22" s="10">
        <f>SUMPRODUCT(($E$4:$E$64=E22)*($N$4:$N$64&gt;N22))+1</f>
        <v>1</v>
      </c>
      <c r="P22" s="10" t="s">
        <v>31</v>
      </c>
      <c r="Q22" s="10" t="s">
        <v>32</v>
      </c>
      <c r="R22" s="10" t="s">
        <v>139</v>
      </c>
      <c r="S22" s="10" t="s">
        <v>140</v>
      </c>
      <c r="T22" s="10">
        <v>2016.07</v>
      </c>
      <c r="U22" s="18" t="s">
        <v>31</v>
      </c>
      <c r="V22" s="10" t="s">
        <v>35</v>
      </c>
    </row>
    <row r="23" ht="36" spans="1:22">
      <c r="A23" s="10" t="s">
        <v>141</v>
      </c>
      <c r="B23" s="10" t="s">
        <v>25</v>
      </c>
      <c r="C23" s="11" t="s">
        <v>142</v>
      </c>
      <c r="D23" s="10" t="s">
        <v>77</v>
      </c>
      <c r="E23" s="12" t="s">
        <v>143</v>
      </c>
      <c r="F23" s="10" t="s">
        <v>144</v>
      </c>
      <c r="G23" s="13" t="s">
        <v>30</v>
      </c>
      <c r="H23" s="10">
        <v>71.2</v>
      </c>
      <c r="I23" s="10"/>
      <c r="J23" s="24">
        <v>71.2</v>
      </c>
      <c r="K23" s="24">
        <v>76.34</v>
      </c>
      <c r="L23" s="24"/>
      <c r="M23" s="24">
        <f t="shared" si="0"/>
        <v>147.54</v>
      </c>
      <c r="N23" s="24">
        <f t="shared" si="1"/>
        <v>73.77</v>
      </c>
      <c r="O23" s="10">
        <f>SUMPRODUCT(($E$4:$E$64=E23)*($N$4:$N$64&gt;N23))+1</f>
        <v>1</v>
      </c>
      <c r="P23" s="10" t="s">
        <v>31</v>
      </c>
      <c r="Q23" s="10" t="s">
        <v>32</v>
      </c>
      <c r="R23" s="10" t="s">
        <v>145</v>
      </c>
      <c r="S23" s="10" t="s">
        <v>146</v>
      </c>
      <c r="T23" s="10">
        <v>2012.06</v>
      </c>
      <c r="U23" s="18" t="s">
        <v>31</v>
      </c>
      <c r="V23" s="10" t="s">
        <v>35</v>
      </c>
    </row>
    <row r="24" ht="36" spans="1:22">
      <c r="A24" s="10" t="s">
        <v>147</v>
      </c>
      <c r="B24" s="10" t="s">
        <v>50</v>
      </c>
      <c r="C24" s="11" t="s">
        <v>148</v>
      </c>
      <c r="D24" s="10" t="s">
        <v>27</v>
      </c>
      <c r="E24" s="12" t="s">
        <v>149</v>
      </c>
      <c r="F24" s="10" t="s">
        <v>150</v>
      </c>
      <c r="G24" s="13" t="s">
        <v>30</v>
      </c>
      <c r="H24" s="10">
        <v>71.9</v>
      </c>
      <c r="I24" s="10"/>
      <c r="J24" s="24">
        <v>71.9</v>
      </c>
      <c r="K24" s="24">
        <v>82.88</v>
      </c>
      <c r="L24" s="24"/>
      <c r="M24" s="24">
        <f t="shared" si="0"/>
        <v>154.78</v>
      </c>
      <c r="N24" s="24">
        <f t="shared" si="1"/>
        <v>77.39</v>
      </c>
      <c r="O24" s="10">
        <f>SUMPRODUCT(($E$4:$E$64=E24)*($N$4:$N$64&gt;N24))+1</f>
        <v>1</v>
      </c>
      <c r="P24" s="10" t="s">
        <v>31</v>
      </c>
      <c r="Q24" s="10" t="s">
        <v>32</v>
      </c>
      <c r="R24" s="10" t="s">
        <v>151</v>
      </c>
      <c r="S24" s="10" t="s">
        <v>152</v>
      </c>
      <c r="T24" s="10">
        <v>2018.06</v>
      </c>
      <c r="U24" s="18" t="s">
        <v>31</v>
      </c>
      <c r="V24" s="10" t="s">
        <v>35</v>
      </c>
    </row>
    <row r="25" ht="36" spans="1:22">
      <c r="A25" s="10" t="s">
        <v>153</v>
      </c>
      <c r="B25" s="10" t="s">
        <v>50</v>
      </c>
      <c r="C25" s="11" t="s">
        <v>154</v>
      </c>
      <c r="D25" s="10" t="s">
        <v>27</v>
      </c>
      <c r="E25" s="12" t="s">
        <v>155</v>
      </c>
      <c r="F25" s="10" t="s">
        <v>156</v>
      </c>
      <c r="G25" s="13" t="s">
        <v>30</v>
      </c>
      <c r="H25" s="10">
        <v>76.5</v>
      </c>
      <c r="I25" s="10"/>
      <c r="J25" s="24">
        <v>76.5</v>
      </c>
      <c r="K25" s="24">
        <v>81.72</v>
      </c>
      <c r="L25" s="24"/>
      <c r="M25" s="24">
        <f t="shared" si="0"/>
        <v>158.22</v>
      </c>
      <c r="N25" s="24">
        <f t="shared" si="1"/>
        <v>79.11</v>
      </c>
      <c r="O25" s="10">
        <f>SUMPRODUCT(($E$4:$E$64=E25)*($N$4:$N$64&gt;N25))+1</f>
        <v>1</v>
      </c>
      <c r="P25" s="10" t="s">
        <v>31</v>
      </c>
      <c r="Q25" s="10" t="s">
        <v>32</v>
      </c>
      <c r="R25" s="10" t="s">
        <v>157</v>
      </c>
      <c r="S25" s="10" t="s">
        <v>158</v>
      </c>
      <c r="T25" s="10">
        <v>2021.06</v>
      </c>
      <c r="U25" s="18" t="s">
        <v>31</v>
      </c>
      <c r="V25" s="10" t="s">
        <v>35</v>
      </c>
    </row>
    <row r="26" ht="36" spans="1:22">
      <c r="A26" s="10" t="s">
        <v>159</v>
      </c>
      <c r="B26" s="10" t="s">
        <v>25</v>
      </c>
      <c r="C26" s="11" t="s">
        <v>160</v>
      </c>
      <c r="D26" s="10" t="s">
        <v>77</v>
      </c>
      <c r="E26" s="12" t="s">
        <v>161</v>
      </c>
      <c r="F26" s="10" t="s">
        <v>162</v>
      </c>
      <c r="G26" s="13" t="s">
        <v>30</v>
      </c>
      <c r="H26" s="10">
        <v>75.7</v>
      </c>
      <c r="I26" s="10"/>
      <c r="J26" s="24">
        <v>75.7</v>
      </c>
      <c r="K26" s="24">
        <v>84.12</v>
      </c>
      <c r="L26" s="24"/>
      <c r="M26" s="24">
        <f t="shared" si="0"/>
        <v>159.82</v>
      </c>
      <c r="N26" s="24">
        <f t="shared" si="1"/>
        <v>79.91</v>
      </c>
      <c r="O26" s="10">
        <f>SUMPRODUCT(($E$4:$E$64=E26)*($N$4:$N$64&gt;N26))+1</f>
        <v>1</v>
      </c>
      <c r="P26" s="10" t="s">
        <v>31</v>
      </c>
      <c r="Q26" s="10" t="s">
        <v>32</v>
      </c>
      <c r="R26" s="10" t="s">
        <v>151</v>
      </c>
      <c r="S26" s="10" t="s">
        <v>163</v>
      </c>
      <c r="T26" s="10">
        <v>2018.06</v>
      </c>
      <c r="U26" s="18" t="s">
        <v>31</v>
      </c>
      <c r="V26" s="10" t="s">
        <v>35</v>
      </c>
    </row>
    <row r="27" ht="36" spans="1:22">
      <c r="A27" s="10" t="s">
        <v>164</v>
      </c>
      <c r="B27" s="10" t="s">
        <v>50</v>
      </c>
      <c r="C27" s="11" t="s">
        <v>165</v>
      </c>
      <c r="D27" s="10" t="s">
        <v>77</v>
      </c>
      <c r="E27" s="12" t="s">
        <v>161</v>
      </c>
      <c r="F27" s="10" t="s">
        <v>166</v>
      </c>
      <c r="G27" s="13" t="s">
        <v>30</v>
      </c>
      <c r="H27" s="10">
        <v>74</v>
      </c>
      <c r="I27" s="10"/>
      <c r="J27" s="24">
        <v>74</v>
      </c>
      <c r="K27" s="24">
        <v>83.78</v>
      </c>
      <c r="L27" s="24"/>
      <c r="M27" s="24">
        <f t="shared" si="0"/>
        <v>157.78</v>
      </c>
      <c r="N27" s="24">
        <f t="shared" si="1"/>
        <v>78.89</v>
      </c>
      <c r="O27" s="10">
        <f>SUMPRODUCT(($E$4:$E$64=E27)*($N$4:$N$64&gt;N27))+1</f>
        <v>2</v>
      </c>
      <c r="P27" s="10" t="s">
        <v>31</v>
      </c>
      <c r="Q27" s="10" t="s">
        <v>32</v>
      </c>
      <c r="R27" s="10" t="s">
        <v>105</v>
      </c>
      <c r="S27" s="10" t="s">
        <v>167</v>
      </c>
      <c r="T27" s="10">
        <v>2014.06</v>
      </c>
      <c r="U27" s="18" t="s">
        <v>31</v>
      </c>
      <c r="V27" s="10" t="s">
        <v>35</v>
      </c>
    </row>
    <row r="28" ht="36" spans="1:22">
      <c r="A28" s="10" t="s">
        <v>168</v>
      </c>
      <c r="B28" s="10" t="s">
        <v>25</v>
      </c>
      <c r="C28" s="11" t="s">
        <v>169</v>
      </c>
      <c r="D28" s="10" t="s">
        <v>77</v>
      </c>
      <c r="E28" s="12" t="s">
        <v>161</v>
      </c>
      <c r="F28" s="10" t="s">
        <v>170</v>
      </c>
      <c r="G28" s="13" t="s">
        <v>30</v>
      </c>
      <c r="H28" s="10">
        <v>71.9</v>
      </c>
      <c r="I28" s="10"/>
      <c r="J28" s="24">
        <v>71.9</v>
      </c>
      <c r="K28" s="24">
        <v>82.2</v>
      </c>
      <c r="L28" s="24"/>
      <c r="M28" s="24">
        <f t="shared" si="0"/>
        <v>154.1</v>
      </c>
      <c r="N28" s="24">
        <f t="shared" si="1"/>
        <v>77.05</v>
      </c>
      <c r="O28" s="10">
        <f>SUMPRODUCT(($E$4:$E$64=E28)*($N$4:$N$64&gt;N28))+1</f>
        <v>3</v>
      </c>
      <c r="P28" s="10" t="s">
        <v>31</v>
      </c>
      <c r="Q28" s="10" t="s">
        <v>32</v>
      </c>
      <c r="R28" s="10" t="s">
        <v>171</v>
      </c>
      <c r="S28" s="10" t="s">
        <v>172</v>
      </c>
      <c r="T28" s="10">
        <v>2019.06</v>
      </c>
      <c r="U28" s="18" t="s">
        <v>31</v>
      </c>
      <c r="V28" s="10" t="s">
        <v>35</v>
      </c>
    </row>
    <row r="29" ht="36" spans="1:22">
      <c r="A29" s="10" t="s">
        <v>173</v>
      </c>
      <c r="B29" s="10" t="s">
        <v>25</v>
      </c>
      <c r="C29" s="11" t="s">
        <v>174</v>
      </c>
      <c r="D29" s="10" t="s">
        <v>77</v>
      </c>
      <c r="E29" s="12" t="s">
        <v>161</v>
      </c>
      <c r="F29" s="10" t="s">
        <v>175</v>
      </c>
      <c r="G29" s="13" t="s">
        <v>30</v>
      </c>
      <c r="H29" s="10">
        <v>72.6</v>
      </c>
      <c r="I29" s="10"/>
      <c r="J29" s="24">
        <v>72.6</v>
      </c>
      <c r="K29" s="24">
        <v>80.56</v>
      </c>
      <c r="L29" s="24"/>
      <c r="M29" s="24">
        <f t="shared" si="0"/>
        <v>153.16</v>
      </c>
      <c r="N29" s="24">
        <f t="shared" si="1"/>
        <v>76.58</v>
      </c>
      <c r="O29" s="10">
        <f>SUMPRODUCT(($E$4:$E$64=E29)*($N$4:$N$64&gt;N29))+1</f>
        <v>4</v>
      </c>
      <c r="P29" s="10" t="s">
        <v>31</v>
      </c>
      <c r="Q29" s="10" t="s">
        <v>46</v>
      </c>
      <c r="R29" s="10" t="s">
        <v>94</v>
      </c>
      <c r="S29" s="10" t="s">
        <v>176</v>
      </c>
      <c r="T29" s="10">
        <v>2016.07</v>
      </c>
      <c r="U29" s="18" t="s">
        <v>31</v>
      </c>
      <c r="V29" s="10" t="s">
        <v>35</v>
      </c>
    </row>
    <row r="30" ht="24" spans="1:22">
      <c r="A30" s="10" t="s">
        <v>177</v>
      </c>
      <c r="B30" s="10" t="s">
        <v>25</v>
      </c>
      <c r="C30" s="11" t="s">
        <v>178</v>
      </c>
      <c r="D30" s="10" t="s">
        <v>179</v>
      </c>
      <c r="E30" s="12" t="s">
        <v>180</v>
      </c>
      <c r="F30" s="10" t="s">
        <v>181</v>
      </c>
      <c r="G30" s="13" t="s">
        <v>30</v>
      </c>
      <c r="H30" s="10">
        <v>68.9</v>
      </c>
      <c r="I30" s="10"/>
      <c r="J30" s="24">
        <v>68.9</v>
      </c>
      <c r="K30" s="24">
        <v>80.46</v>
      </c>
      <c r="L30" s="24"/>
      <c r="M30" s="24">
        <f t="shared" ref="M30:M54" si="2">J30+K30</f>
        <v>149.36</v>
      </c>
      <c r="N30" s="24">
        <f t="shared" ref="N30:N64" si="3">M30*0.5</f>
        <v>74.68</v>
      </c>
      <c r="O30" s="10">
        <f t="shared" ref="O30:O64" si="4">SUMPRODUCT(($E$4:$E$64=E30)*($N$4:$N$64&gt;N30))+1</f>
        <v>1</v>
      </c>
      <c r="P30" s="10" t="s">
        <v>31</v>
      </c>
      <c r="Q30" s="10" t="s">
        <v>32</v>
      </c>
      <c r="R30" s="10" t="s">
        <v>182</v>
      </c>
      <c r="S30" s="10" t="s">
        <v>179</v>
      </c>
      <c r="T30" s="10">
        <v>2019.06</v>
      </c>
      <c r="U30" s="18" t="s">
        <v>31</v>
      </c>
      <c r="V30" s="10" t="s">
        <v>35</v>
      </c>
    </row>
    <row r="31" ht="26.25" spans="1:22">
      <c r="A31" s="10" t="s">
        <v>183</v>
      </c>
      <c r="B31" s="10" t="s">
        <v>25</v>
      </c>
      <c r="C31" s="11" t="s">
        <v>184</v>
      </c>
      <c r="D31" s="10" t="s">
        <v>179</v>
      </c>
      <c r="E31" s="12" t="s">
        <v>180</v>
      </c>
      <c r="F31" s="10" t="s">
        <v>185</v>
      </c>
      <c r="G31" s="13" t="s">
        <v>30</v>
      </c>
      <c r="H31" s="10">
        <v>65.8</v>
      </c>
      <c r="I31" s="10"/>
      <c r="J31" s="24">
        <v>65.8</v>
      </c>
      <c r="K31" s="24">
        <v>82.74</v>
      </c>
      <c r="L31" s="24"/>
      <c r="M31" s="24">
        <f t="shared" si="2"/>
        <v>148.54</v>
      </c>
      <c r="N31" s="24">
        <f t="shared" si="3"/>
        <v>74.27</v>
      </c>
      <c r="O31" s="10">
        <f t="shared" si="4"/>
        <v>2</v>
      </c>
      <c r="P31" s="10" t="s">
        <v>31</v>
      </c>
      <c r="Q31" s="10" t="s">
        <v>32</v>
      </c>
      <c r="R31" s="10" t="s">
        <v>186</v>
      </c>
      <c r="S31" s="10" t="s">
        <v>187</v>
      </c>
      <c r="T31" s="10">
        <v>2021.07</v>
      </c>
      <c r="U31" s="18" t="s">
        <v>31</v>
      </c>
      <c r="V31" s="10" t="s">
        <v>35</v>
      </c>
    </row>
    <row r="32" ht="24" spans="1:22">
      <c r="A32" s="10" t="s">
        <v>188</v>
      </c>
      <c r="B32" s="10" t="s">
        <v>50</v>
      </c>
      <c r="C32" s="11" t="s">
        <v>189</v>
      </c>
      <c r="D32" s="10" t="s">
        <v>179</v>
      </c>
      <c r="E32" s="12" t="s">
        <v>180</v>
      </c>
      <c r="F32" s="10" t="s">
        <v>190</v>
      </c>
      <c r="G32" s="13" t="s">
        <v>30</v>
      </c>
      <c r="H32" s="10">
        <v>67.1</v>
      </c>
      <c r="I32" s="10"/>
      <c r="J32" s="24">
        <v>67.1</v>
      </c>
      <c r="K32" s="24">
        <v>80.82</v>
      </c>
      <c r="L32" s="24"/>
      <c r="M32" s="24">
        <f t="shared" si="2"/>
        <v>147.92</v>
      </c>
      <c r="N32" s="24">
        <f t="shared" si="3"/>
        <v>73.96</v>
      </c>
      <c r="O32" s="10">
        <f t="shared" si="4"/>
        <v>3</v>
      </c>
      <c r="P32" s="10" t="s">
        <v>31</v>
      </c>
      <c r="Q32" s="10" t="s">
        <v>32</v>
      </c>
      <c r="R32" s="10" t="s">
        <v>182</v>
      </c>
      <c r="S32" s="10" t="s">
        <v>179</v>
      </c>
      <c r="T32" s="10">
        <v>2018.07</v>
      </c>
      <c r="U32" s="18" t="s">
        <v>31</v>
      </c>
      <c r="V32" s="10" t="s">
        <v>35</v>
      </c>
    </row>
    <row r="33" ht="24" spans="1:22">
      <c r="A33" s="10" t="s">
        <v>191</v>
      </c>
      <c r="B33" s="10" t="s">
        <v>25</v>
      </c>
      <c r="C33" s="11" t="s">
        <v>192</v>
      </c>
      <c r="D33" s="10" t="s">
        <v>179</v>
      </c>
      <c r="E33" s="12" t="s">
        <v>180</v>
      </c>
      <c r="F33" s="10" t="s">
        <v>193</v>
      </c>
      <c r="G33" s="13" t="s">
        <v>30</v>
      </c>
      <c r="H33" s="10">
        <v>63.4</v>
      </c>
      <c r="I33" s="10"/>
      <c r="J33" s="24">
        <v>63.4</v>
      </c>
      <c r="K33" s="24">
        <v>80.48</v>
      </c>
      <c r="L33" s="24"/>
      <c r="M33" s="24">
        <f t="shared" si="2"/>
        <v>143.88</v>
      </c>
      <c r="N33" s="24">
        <f t="shared" si="3"/>
        <v>71.94</v>
      </c>
      <c r="O33" s="10">
        <f t="shared" si="4"/>
        <v>4</v>
      </c>
      <c r="P33" s="10" t="s">
        <v>31</v>
      </c>
      <c r="Q33" s="10" t="s">
        <v>46</v>
      </c>
      <c r="R33" s="10" t="s">
        <v>194</v>
      </c>
      <c r="S33" s="10" t="s">
        <v>195</v>
      </c>
      <c r="T33" s="10">
        <v>2019.06</v>
      </c>
      <c r="U33" s="18" t="s">
        <v>31</v>
      </c>
      <c r="V33" s="10" t="s">
        <v>35</v>
      </c>
    </row>
    <row r="34" ht="24" spans="1:22">
      <c r="A34" s="10" t="s">
        <v>196</v>
      </c>
      <c r="B34" s="10" t="s">
        <v>50</v>
      </c>
      <c r="C34" s="11" t="s">
        <v>197</v>
      </c>
      <c r="D34" s="10" t="s">
        <v>179</v>
      </c>
      <c r="E34" s="12" t="s">
        <v>180</v>
      </c>
      <c r="F34" s="10" t="s">
        <v>198</v>
      </c>
      <c r="G34" s="13" t="s">
        <v>30</v>
      </c>
      <c r="H34" s="10">
        <v>60.7</v>
      </c>
      <c r="I34" s="10"/>
      <c r="J34" s="24">
        <v>60.7</v>
      </c>
      <c r="K34" s="24">
        <v>83</v>
      </c>
      <c r="L34" s="24"/>
      <c r="M34" s="24">
        <f t="shared" si="2"/>
        <v>143.7</v>
      </c>
      <c r="N34" s="24">
        <f t="shared" si="3"/>
        <v>71.85</v>
      </c>
      <c r="O34" s="10">
        <f t="shared" si="4"/>
        <v>5</v>
      </c>
      <c r="P34" s="10" t="s">
        <v>31</v>
      </c>
      <c r="Q34" s="10" t="s">
        <v>32</v>
      </c>
      <c r="R34" s="10" t="s">
        <v>182</v>
      </c>
      <c r="S34" s="10" t="s">
        <v>179</v>
      </c>
      <c r="T34" s="10">
        <v>2018.06</v>
      </c>
      <c r="U34" s="18" t="s">
        <v>31</v>
      </c>
      <c r="V34" s="10" t="s">
        <v>35</v>
      </c>
    </row>
    <row r="35" s="2" customFormat="1" ht="24" spans="1:22">
      <c r="A35" s="18" t="s">
        <v>199</v>
      </c>
      <c r="B35" s="18" t="s">
        <v>25</v>
      </c>
      <c r="C35" s="19" t="s">
        <v>200</v>
      </c>
      <c r="D35" s="18" t="s">
        <v>179</v>
      </c>
      <c r="E35" s="20" t="s">
        <v>180</v>
      </c>
      <c r="F35" s="18" t="s">
        <v>201</v>
      </c>
      <c r="G35" s="21" t="s">
        <v>30</v>
      </c>
      <c r="H35" s="18">
        <v>66.6</v>
      </c>
      <c r="I35" s="18"/>
      <c r="J35" s="26">
        <v>66.6</v>
      </c>
      <c r="K35" s="26">
        <v>76.66</v>
      </c>
      <c r="L35" s="26"/>
      <c r="M35" s="26">
        <f t="shared" si="2"/>
        <v>143.26</v>
      </c>
      <c r="N35" s="26">
        <f t="shared" si="3"/>
        <v>71.63</v>
      </c>
      <c r="O35" s="18">
        <f t="shared" si="4"/>
        <v>6</v>
      </c>
      <c r="P35" s="18" t="s">
        <v>31</v>
      </c>
      <c r="Q35" s="18" t="s">
        <v>46</v>
      </c>
      <c r="R35" s="18" t="s">
        <v>202</v>
      </c>
      <c r="S35" s="18" t="s">
        <v>195</v>
      </c>
      <c r="T35" s="18">
        <v>2012.06</v>
      </c>
      <c r="U35" s="18" t="s">
        <v>203</v>
      </c>
      <c r="V35" s="18" t="s">
        <v>204</v>
      </c>
    </row>
    <row r="36" ht="36" spans="1:22">
      <c r="A36" s="10" t="s">
        <v>205</v>
      </c>
      <c r="B36" s="10" t="s">
        <v>25</v>
      </c>
      <c r="C36" s="11" t="s">
        <v>206</v>
      </c>
      <c r="D36" s="10" t="s">
        <v>179</v>
      </c>
      <c r="E36" s="12" t="s">
        <v>180</v>
      </c>
      <c r="F36" s="10" t="s">
        <v>207</v>
      </c>
      <c r="G36" s="13" t="s">
        <v>30</v>
      </c>
      <c r="H36" s="10">
        <v>63.5</v>
      </c>
      <c r="I36" s="10"/>
      <c r="J36" s="24">
        <v>63.5</v>
      </c>
      <c r="K36" s="24">
        <v>79.22</v>
      </c>
      <c r="L36" s="24"/>
      <c r="M36" s="24">
        <f t="shared" si="2"/>
        <v>142.72</v>
      </c>
      <c r="N36" s="24">
        <f t="shared" si="3"/>
        <v>71.36</v>
      </c>
      <c r="O36" s="10">
        <f t="shared" si="4"/>
        <v>7</v>
      </c>
      <c r="P36" s="10" t="s">
        <v>31</v>
      </c>
      <c r="Q36" s="10" t="s">
        <v>32</v>
      </c>
      <c r="R36" s="10" t="s">
        <v>208</v>
      </c>
      <c r="S36" s="10" t="s">
        <v>179</v>
      </c>
      <c r="T36" s="10">
        <v>2020.06</v>
      </c>
      <c r="U36" s="18" t="s">
        <v>31</v>
      </c>
      <c r="V36" s="10" t="s">
        <v>35</v>
      </c>
    </row>
    <row r="37" ht="24" spans="1:22">
      <c r="A37" s="10" t="s">
        <v>209</v>
      </c>
      <c r="B37" s="10" t="s">
        <v>25</v>
      </c>
      <c r="C37" s="11" t="s">
        <v>210</v>
      </c>
      <c r="D37" s="10" t="s">
        <v>179</v>
      </c>
      <c r="E37" s="12" t="s">
        <v>180</v>
      </c>
      <c r="F37" s="10" t="s">
        <v>211</v>
      </c>
      <c r="G37" s="13" t="s">
        <v>30</v>
      </c>
      <c r="H37" s="10">
        <v>64.5</v>
      </c>
      <c r="I37" s="10"/>
      <c r="J37" s="24">
        <v>64.5</v>
      </c>
      <c r="K37" s="24">
        <v>77.9</v>
      </c>
      <c r="L37" s="24"/>
      <c r="M37" s="24">
        <f t="shared" si="2"/>
        <v>142.4</v>
      </c>
      <c r="N37" s="24">
        <f t="shared" si="3"/>
        <v>71.2</v>
      </c>
      <c r="O37" s="10">
        <f t="shared" si="4"/>
        <v>8</v>
      </c>
      <c r="P37" s="10" t="s">
        <v>31</v>
      </c>
      <c r="Q37" s="10" t="s">
        <v>32</v>
      </c>
      <c r="R37" s="10" t="s">
        <v>212</v>
      </c>
      <c r="S37" s="10" t="s">
        <v>179</v>
      </c>
      <c r="T37" s="10">
        <v>2021.06</v>
      </c>
      <c r="U37" s="18" t="s">
        <v>31</v>
      </c>
      <c r="V37" s="10" t="s">
        <v>35</v>
      </c>
    </row>
    <row r="38" ht="36" spans="1:22">
      <c r="A38" s="10" t="s">
        <v>213</v>
      </c>
      <c r="B38" s="10" t="s">
        <v>25</v>
      </c>
      <c r="C38" s="11" t="s">
        <v>214</v>
      </c>
      <c r="D38" s="10" t="s">
        <v>179</v>
      </c>
      <c r="E38" s="12" t="s">
        <v>180</v>
      </c>
      <c r="F38" s="10" t="s">
        <v>215</v>
      </c>
      <c r="G38" s="13" t="s">
        <v>30</v>
      </c>
      <c r="H38" s="10">
        <v>65.6</v>
      </c>
      <c r="I38" s="10"/>
      <c r="J38" s="24">
        <v>65.6</v>
      </c>
      <c r="K38" s="24">
        <v>76.42</v>
      </c>
      <c r="L38" s="24"/>
      <c r="M38" s="24">
        <f t="shared" si="2"/>
        <v>142.02</v>
      </c>
      <c r="N38" s="24">
        <f t="shared" si="3"/>
        <v>71.01</v>
      </c>
      <c r="O38" s="10">
        <f t="shared" si="4"/>
        <v>9</v>
      </c>
      <c r="P38" s="10" t="s">
        <v>31</v>
      </c>
      <c r="Q38" s="10" t="s">
        <v>32</v>
      </c>
      <c r="R38" s="10" t="s">
        <v>216</v>
      </c>
      <c r="S38" s="10" t="s">
        <v>217</v>
      </c>
      <c r="T38" s="10">
        <v>2016.06</v>
      </c>
      <c r="U38" s="18" t="s">
        <v>31</v>
      </c>
      <c r="V38" s="10" t="s">
        <v>35</v>
      </c>
    </row>
    <row r="39" ht="24" spans="1:22">
      <c r="A39" s="10" t="s">
        <v>218</v>
      </c>
      <c r="B39" s="10" t="s">
        <v>25</v>
      </c>
      <c r="C39" s="11" t="s">
        <v>219</v>
      </c>
      <c r="D39" s="10" t="s">
        <v>179</v>
      </c>
      <c r="E39" s="12" t="s">
        <v>180</v>
      </c>
      <c r="F39" s="10" t="s">
        <v>220</v>
      </c>
      <c r="G39" s="13" t="s">
        <v>30</v>
      </c>
      <c r="H39" s="10">
        <v>68</v>
      </c>
      <c r="I39" s="10"/>
      <c r="J39" s="24">
        <v>68</v>
      </c>
      <c r="K39" s="24">
        <v>73.76</v>
      </c>
      <c r="L39" s="24"/>
      <c r="M39" s="24">
        <f t="shared" si="2"/>
        <v>141.76</v>
      </c>
      <c r="N39" s="24">
        <f t="shared" si="3"/>
        <v>70.88</v>
      </c>
      <c r="O39" s="10">
        <f t="shared" si="4"/>
        <v>10</v>
      </c>
      <c r="P39" s="10" t="s">
        <v>31</v>
      </c>
      <c r="Q39" s="10" t="s">
        <v>32</v>
      </c>
      <c r="R39" s="10" t="s">
        <v>221</v>
      </c>
      <c r="S39" s="10" t="s">
        <v>179</v>
      </c>
      <c r="T39" s="10">
        <v>2020.06</v>
      </c>
      <c r="U39" s="18" t="s">
        <v>31</v>
      </c>
      <c r="V39" s="10" t="s">
        <v>35</v>
      </c>
    </row>
    <row r="40" ht="36" spans="1:22">
      <c r="A40" s="10" t="s">
        <v>222</v>
      </c>
      <c r="B40" s="10" t="s">
        <v>50</v>
      </c>
      <c r="C40" s="11" t="s">
        <v>223</v>
      </c>
      <c r="D40" s="10" t="s">
        <v>224</v>
      </c>
      <c r="E40" s="12" t="s">
        <v>225</v>
      </c>
      <c r="F40" s="10" t="s">
        <v>226</v>
      </c>
      <c r="G40" s="13" t="s">
        <v>30</v>
      </c>
      <c r="H40" s="10">
        <v>68.9</v>
      </c>
      <c r="I40" s="10"/>
      <c r="J40" s="24">
        <v>68.9</v>
      </c>
      <c r="K40" s="24">
        <v>84.68</v>
      </c>
      <c r="L40" s="24"/>
      <c r="M40" s="24">
        <f t="shared" si="2"/>
        <v>153.58</v>
      </c>
      <c r="N40" s="24">
        <f t="shared" si="3"/>
        <v>76.79</v>
      </c>
      <c r="O40" s="10">
        <f t="shared" si="4"/>
        <v>1</v>
      </c>
      <c r="P40" s="10" t="s">
        <v>31</v>
      </c>
      <c r="Q40" s="10" t="s">
        <v>104</v>
      </c>
      <c r="R40" s="10" t="s">
        <v>227</v>
      </c>
      <c r="S40" s="10" t="s">
        <v>228</v>
      </c>
      <c r="T40" s="10">
        <v>2016.06</v>
      </c>
      <c r="U40" s="18" t="s">
        <v>31</v>
      </c>
      <c r="V40" s="10" t="s">
        <v>35</v>
      </c>
    </row>
    <row r="41" ht="24" spans="1:22">
      <c r="A41" s="10" t="s">
        <v>229</v>
      </c>
      <c r="B41" s="10" t="s">
        <v>50</v>
      </c>
      <c r="C41" s="11" t="s">
        <v>230</v>
      </c>
      <c r="D41" s="10" t="s">
        <v>231</v>
      </c>
      <c r="E41" s="12" t="s">
        <v>232</v>
      </c>
      <c r="F41" s="10" t="s">
        <v>233</v>
      </c>
      <c r="G41" s="13" t="s">
        <v>30</v>
      </c>
      <c r="H41" s="10">
        <v>55.9</v>
      </c>
      <c r="I41" s="10"/>
      <c r="J41" s="24">
        <v>55.9</v>
      </c>
      <c r="K41" s="24">
        <v>85.54</v>
      </c>
      <c r="L41" s="24"/>
      <c r="M41" s="24">
        <f t="shared" si="2"/>
        <v>141.44</v>
      </c>
      <c r="N41" s="24">
        <f t="shared" si="3"/>
        <v>70.72</v>
      </c>
      <c r="O41" s="10">
        <f t="shared" si="4"/>
        <v>1</v>
      </c>
      <c r="P41" s="10" t="s">
        <v>31</v>
      </c>
      <c r="Q41" s="10" t="s">
        <v>234</v>
      </c>
      <c r="R41" s="10" t="s">
        <v>194</v>
      </c>
      <c r="S41" s="10" t="s">
        <v>235</v>
      </c>
      <c r="T41" s="10">
        <v>2021.06</v>
      </c>
      <c r="U41" s="18" t="s">
        <v>31</v>
      </c>
      <c r="V41" s="10" t="s">
        <v>35</v>
      </c>
    </row>
    <row r="42" ht="36" spans="1:22">
      <c r="A42" s="10" t="s">
        <v>236</v>
      </c>
      <c r="B42" s="10" t="s">
        <v>50</v>
      </c>
      <c r="C42" s="11" t="s">
        <v>237</v>
      </c>
      <c r="D42" s="10" t="s">
        <v>52</v>
      </c>
      <c r="E42" s="12" t="s">
        <v>238</v>
      </c>
      <c r="F42" s="10" t="s">
        <v>239</v>
      </c>
      <c r="G42" s="13" t="s">
        <v>30</v>
      </c>
      <c r="H42" s="10">
        <v>70.7</v>
      </c>
      <c r="I42" s="10"/>
      <c r="J42" s="24">
        <v>70.7</v>
      </c>
      <c r="K42" s="24">
        <v>82.82</v>
      </c>
      <c r="L42" s="24"/>
      <c r="M42" s="24">
        <f t="shared" si="2"/>
        <v>153.52</v>
      </c>
      <c r="N42" s="24">
        <f t="shared" si="3"/>
        <v>76.76</v>
      </c>
      <c r="O42" s="10">
        <f t="shared" si="4"/>
        <v>1</v>
      </c>
      <c r="P42" s="10" t="s">
        <v>31</v>
      </c>
      <c r="Q42" s="10" t="s">
        <v>46</v>
      </c>
      <c r="R42" s="10" t="s">
        <v>240</v>
      </c>
      <c r="S42" s="10" t="s">
        <v>56</v>
      </c>
      <c r="T42" s="10">
        <v>2020.06</v>
      </c>
      <c r="U42" s="18" t="s">
        <v>31</v>
      </c>
      <c r="V42" s="10" t="s">
        <v>35</v>
      </c>
    </row>
    <row r="43" ht="36" spans="1:22">
      <c r="A43" s="10" t="s">
        <v>241</v>
      </c>
      <c r="B43" s="10" t="s">
        <v>50</v>
      </c>
      <c r="C43" s="11" t="s">
        <v>237</v>
      </c>
      <c r="D43" s="10" t="s">
        <v>242</v>
      </c>
      <c r="E43" s="12" t="s">
        <v>243</v>
      </c>
      <c r="F43" s="10" t="s">
        <v>244</v>
      </c>
      <c r="G43" s="13" t="s">
        <v>30</v>
      </c>
      <c r="H43" s="10">
        <v>51.5</v>
      </c>
      <c r="I43" s="10"/>
      <c r="J43" s="24">
        <v>51.5</v>
      </c>
      <c r="K43" s="24">
        <v>77.3</v>
      </c>
      <c r="L43" s="24"/>
      <c r="M43" s="24">
        <f t="shared" si="2"/>
        <v>128.8</v>
      </c>
      <c r="N43" s="24">
        <f t="shared" si="3"/>
        <v>64.4</v>
      </c>
      <c r="O43" s="10">
        <f t="shared" si="4"/>
        <v>1</v>
      </c>
      <c r="P43" s="10" t="s">
        <v>31</v>
      </c>
      <c r="Q43" s="10" t="s">
        <v>46</v>
      </c>
      <c r="R43" s="10" t="s">
        <v>245</v>
      </c>
      <c r="S43" s="10" t="s">
        <v>235</v>
      </c>
      <c r="T43" s="10">
        <v>2018.06</v>
      </c>
      <c r="U43" s="18" t="s">
        <v>31</v>
      </c>
      <c r="V43" s="10" t="s">
        <v>35</v>
      </c>
    </row>
    <row r="44" s="2" customFormat="1" ht="36" spans="1:22">
      <c r="A44" s="18" t="s">
        <v>246</v>
      </c>
      <c r="B44" s="18" t="s">
        <v>25</v>
      </c>
      <c r="C44" s="19" t="s">
        <v>247</v>
      </c>
      <c r="D44" s="18" t="s">
        <v>248</v>
      </c>
      <c r="E44" s="20" t="s">
        <v>249</v>
      </c>
      <c r="F44" s="18" t="s">
        <v>250</v>
      </c>
      <c r="G44" s="21" t="s">
        <v>30</v>
      </c>
      <c r="H44" s="18">
        <v>68.7</v>
      </c>
      <c r="I44" s="18"/>
      <c r="J44" s="26">
        <v>68.7</v>
      </c>
      <c r="K44" s="26">
        <v>79.6</v>
      </c>
      <c r="L44" s="26"/>
      <c r="M44" s="26">
        <f t="shared" si="2"/>
        <v>148.3</v>
      </c>
      <c r="N44" s="26">
        <f t="shared" si="3"/>
        <v>74.15</v>
      </c>
      <c r="O44" s="18">
        <f t="shared" si="4"/>
        <v>1</v>
      </c>
      <c r="P44" s="18" t="s">
        <v>31</v>
      </c>
      <c r="Q44" s="18" t="s">
        <v>46</v>
      </c>
      <c r="R44" s="18" t="s">
        <v>251</v>
      </c>
      <c r="S44" s="18" t="s">
        <v>252</v>
      </c>
      <c r="T44" s="18"/>
      <c r="U44" s="18" t="s">
        <v>203</v>
      </c>
      <c r="V44" s="18" t="s">
        <v>204</v>
      </c>
    </row>
    <row r="45" ht="24" spans="1:22">
      <c r="A45" s="10" t="s">
        <v>253</v>
      </c>
      <c r="B45" s="10" t="s">
        <v>25</v>
      </c>
      <c r="C45" s="11" t="s">
        <v>254</v>
      </c>
      <c r="D45" s="10" t="s">
        <v>255</v>
      </c>
      <c r="E45" s="12" t="s">
        <v>256</v>
      </c>
      <c r="F45" s="10" t="s">
        <v>257</v>
      </c>
      <c r="G45" s="13" t="s">
        <v>30</v>
      </c>
      <c r="H45" s="10">
        <v>68.1</v>
      </c>
      <c r="I45" s="10"/>
      <c r="J45" s="24">
        <v>68.1</v>
      </c>
      <c r="K45" s="24">
        <v>80.94</v>
      </c>
      <c r="L45" s="24"/>
      <c r="M45" s="24">
        <f t="shared" si="2"/>
        <v>149.04</v>
      </c>
      <c r="N45" s="24">
        <f t="shared" si="3"/>
        <v>74.52</v>
      </c>
      <c r="O45" s="10">
        <f t="shared" si="4"/>
        <v>1</v>
      </c>
      <c r="P45" s="10" t="s">
        <v>31</v>
      </c>
      <c r="Q45" s="10" t="s">
        <v>46</v>
      </c>
      <c r="R45" s="10" t="s">
        <v>251</v>
      </c>
      <c r="S45" s="10" t="s">
        <v>258</v>
      </c>
      <c r="T45" s="10"/>
      <c r="U45" s="18" t="s">
        <v>31</v>
      </c>
      <c r="V45" s="10" t="s">
        <v>35</v>
      </c>
    </row>
    <row r="46" ht="36" spans="1:22">
      <c r="A46" s="10" t="s">
        <v>259</v>
      </c>
      <c r="B46" s="10" t="s">
        <v>50</v>
      </c>
      <c r="C46" s="11" t="s">
        <v>260</v>
      </c>
      <c r="D46" s="10" t="s">
        <v>261</v>
      </c>
      <c r="E46" s="12" t="s">
        <v>262</v>
      </c>
      <c r="F46" s="10" t="s">
        <v>263</v>
      </c>
      <c r="G46" s="13" t="s">
        <v>30</v>
      </c>
      <c r="H46" s="10">
        <v>71.8</v>
      </c>
      <c r="I46" s="10"/>
      <c r="J46" s="24">
        <v>71.8</v>
      </c>
      <c r="K46" s="24">
        <v>81.84</v>
      </c>
      <c r="L46" s="24"/>
      <c r="M46" s="24">
        <f t="shared" si="2"/>
        <v>153.64</v>
      </c>
      <c r="N46" s="24">
        <f t="shared" si="3"/>
        <v>76.82</v>
      </c>
      <c r="O46" s="10">
        <f t="shared" si="4"/>
        <v>1</v>
      </c>
      <c r="P46" s="10" t="s">
        <v>31</v>
      </c>
      <c r="Q46" s="10" t="s">
        <v>46</v>
      </c>
      <c r="R46" s="10" t="s">
        <v>264</v>
      </c>
      <c r="S46" s="10" t="s">
        <v>265</v>
      </c>
      <c r="T46" s="10">
        <v>2020.06</v>
      </c>
      <c r="U46" s="18" t="s">
        <v>31</v>
      </c>
      <c r="V46" s="10" t="s">
        <v>35</v>
      </c>
    </row>
    <row r="47" ht="24" spans="1:22">
      <c r="A47" s="10" t="s">
        <v>266</v>
      </c>
      <c r="B47" s="10" t="s">
        <v>50</v>
      </c>
      <c r="C47" s="11" t="s">
        <v>267</v>
      </c>
      <c r="D47" s="10" t="s">
        <v>268</v>
      </c>
      <c r="E47" s="12" t="s">
        <v>269</v>
      </c>
      <c r="F47" s="10" t="s">
        <v>270</v>
      </c>
      <c r="G47" s="13" t="s">
        <v>30</v>
      </c>
      <c r="H47" s="10">
        <v>68.3</v>
      </c>
      <c r="I47" s="10"/>
      <c r="J47" s="24">
        <v>68.3</v>
      </c>
      <c r="K47" s="24">
        <v>85.16</v>
      </c>
      <c r="L47" s="24"/>
      <c r="M47" s="24">
        <f t="shared" si="2"/>
        <v>153.46</v>
      </c>
      <c r="N47" s="24">
        <f t="shared" si="3"/>
        <v>76.73</v>
      </c>
      <c r="O47" s="10">
        <f t="shared" si="4"/>
        <v>1</v>
      </c>
      <c r="P47" s="10" t="s">
        <v>31</v>
      </c>
      <c r="Q47" s="10" t="s">
        <v>46</v>
      </c>
      <c r="R47" s="10" t="s">
        <v>271</v>
      </c>
      <c r="S47" s="10" t="s">
        <v>272</v>
      </c>
      <c r="T47" s="10">
        <v>2009.07</v>
      </c>
      <c r="U47" s="18" t="s">
        <v>31</v>
      </c>
      <c r="V47" s="10" t="s">
        <v>35</v>
      </c>
    </row>
    <row r="48" ht="36" spans="1:22">
      <c r="A48" s="10" t="s">
        <v>273</v>
      </c>
      <c r="B48" s="10" t="s">
        <v>25</v>
      </c>
      <c r="C48" s="11" t="s">
        <v>274</v>
      </c>
      <c r="D48" s="10" t="s">
        <v>275</v>
      </c>
      <c r="E48" s="12" t="s">
        <v>276</v>
      </c>
      <c r="F48" s="10" t="s">
        <v>277</v>
      </c>
      <c r="G48" s="13" t="s">
        <v>30</v>
      </c>
      <c r="H48" s="10">
        <v>58.7</v>
      </c>
      <c r="I48" s="10"/>
      <c r="J48" s="24">
        <v>58.7</v>
      </c>
      <c r="K48" s="24">
        <v>79.3</v>
      </c>
      <c r="L48" s="24"/>
      <c r="M48" s="24">
        <f t="shared" si="2"/>
        <v>138</v>
      </c>
      <c r="N48" s="24">
        <f t="shared" si="3"/>
        <v>69</v>
      </c>
      <c r="O48" s="10">
        <f t="shared" si="4"/>
        <v>1</v>
      </c>
      <c r="P48" s="10" t="s">
        <v>31</v>
      </c>
      <c r="Q48" s="10" t="s">
        <v>46</v>
      </c>
      <c r="R48" s="10" t="s">
        <v>278</v>
      </c>
      <c r="S48" s="10" t="s">
        <v>279</v>
      </c>
      <c r="T48" s="10" t="s">
        <v>280</v>
      </c>
      <c r="U48" s="18" t="s">
        <v>31</v>
      </c>
      <c r="V48" s="10" t="s">
        <v>35</v>
      </c>
    </row>
    <row r="49" ht="24" spans="1:22">
      <c r="A49" s="10" t="s">
        <v>281</v>
      </c>
      <c r="B49" s="10" t="s">
        <v>25</v>
      </c>
      <c r="C49" s="11" t="s">
        <v>282</v>
      </c>
      <c r="D49" s="10" t="s">
        <v>283</v>
      </c>
      <c r="E49" s="12" t="s">
        <v>284</v>
      </c>
      <c r="F49" s="10" t="s">
        <v>285</v>
      </c>
      <c r="G49" s="13" t="s">
        <v>30</v>
      </c>
      <c r="H49" s="10">
        <v>65.1</v>
      </c>
      <c r="I49" s="10"/>
      <c r="J49" s="24">
        <v>65.1</v>
      </c>
      <c r="K49" s="24">
        <v>84.94</v>
      </c>
      <c r="L49" s="24"/>
      <c r="M49" s="24">
        <f t="shared" si="2"/>
        <v>150.04</v>
      </c>
      <c r="N49" s="24">
        <f t="shared" si="3"/>
        <v>75.02</v>
      </c>
      <c r="O49" s="10">
        <f t="shared" si="4"/>
        <v>1</v>
      </c>
      <c r="P49" s="10" t="s">
        <v>31</v>
      </c>
      <c r="Q49" s="10" t="s">
        <v>46</v>
      </c>
      <c r="R49" s="10" t="s">
        <v>286</v>
      </c>
      <c r="S49" s="10" t="s">
        <v>287</v>
      </c>
      <c r="T49" s="10">
        <v>2016.06</v>
      </c>
      <c r="U49" s="18" t="s">
        <v>31</v>
      </c>
      <c r="V49" s="10" t="s">
        <v>35</v>
      </c>
    </row>
    <row r="50" ht="36" spans="1:22">
      <c r="A50" s="10" t="s">
        <v>288</v>
      </c>
      <c r="B50" s="10" t="s">
        <v>50</v>
      </c>
      <c r="C50" s="11" t="s">
        <v>289</v>
      </c>
      <c r="D50" s="10" t="s">
        <v>27</v>
      </c>
      <c r="E50" s="12" t="s">
        <v>290</v>
      </c>
      <c r="F50" s="10" t="s">
        <v>291</v>
      </c>
      <c r="G50" s="13" t="s">
        <v>30</v>
      </c>
      <c r="H50" s="10">
        <v>70.9</v>
      </c>
      <c r="I50" s="10"/>
      <c r="J50" s="24">
        <v>70.9</v>
      </c>
      <c r="K50" s="24">
        <v>78.86</v>
      </c>
      <c r="L50" s="24"/>
      <c r="M50" s="24">
        <f t="shared" si="2"/>
        <v>149.76</v>
      </c>
      <c r="N50" s="24">
        <f t="shared" si="3"/>
        <v>74.88</v>
      </c>
      <c r="O50" s="10">
        <f t="shared" si="4"/>
        <v>1</v>
      </c>
      <c r="P50" s="10" t="s">
        <v>31</v>
      </c>
      <c r="Q50" s="10" t="s">
        <v>46</v>
      </c>
      <c r="R50" s="10" t="s">
        <v>227</v>
      </c>
      <c r="S50" s="10" t="s">
        <v>134</v>
      </c>
      <c r="T50" s="10">
        <v>2016.07</v>
      </c>
      <c r="U50" s="18" t="s">
        <v>31</v>
      </c>
      <c r="V50" s="10" t="s">
        <v>35</v>
      </c>
    </row>
    <row r="51" ht="36" spans="1:22">
      <c r="A51" s="10" t="s">
        <v>292</v>
      </c>
      <c r="B51" s="10" t="s">
        <v>25</v>
      </c>
      <c r="C51" s="11" t="s">
        <v>289</v>
      </c>
      <c r="D51" s="10" t="s">
        <v>293</v>
      </c>
      <c r="E51" s="12" t="s">
        <v>294</v>
      </c>
      <c r="F51" s="10" t="s">
        <v>295</v>
      </c>
      <c r="G51" s="13" t="s">
        <v>30</v>
      </c>
      <c r="H51" s="10">
        <v>80.5</v>
      </c>
      <c r="I51" s="10"/>
      <c r="J51" s="24">
        <v>80.5</v>
      </c>
      <c r="K51" s="24">
        <v>74.2</v>
      </c>
      <c r="L51" s="24"/>
      <c r="M51" s="24">
        <f t="shared" si="2"/>
        <v>154.7</v>
      </c>
      <c r="N51" s="24">
        <f t="shared" si="3"/>
        <v>77.35</v>
      </c>
      <c r="O51" s="10">
        <f t="shared" si="4"/>
        <v>1</v>
      </c>
      <c r="P51" s="10" t="s">
        <v>31</v>
      </c>
      <c r="Q51" s="10" t="s">
        <v>46</v>
      </c>
      <c r="R51" s="10" t="s">
        <v>296</v>
      </c>
      <c r="S51" s="10" t="s">
        <v>48</v>
      </c>
      <c r="T51" s="10">
        <v>2009.07</v>
      </c>
      <c r="U51" s="18" t="s">
        <v>31</v>
      </c>
      <c r="V51" s="10" t="s">
        <v>35</v>
      </c>
    </row>
    <row r="52" ht="24" spans="1:22">
      <c r="A52" s="10" t="s">
        <v>297</v>
      </c>
      <c r="B52" s="10" t="s">
        <v>50</v>
      </c>
      <c r="C52" s="11" t="s">
        <v>298</v>
      </c>
      <c r="D52" s="10" t="s">
        <v>299</v>
      </c>
      <c r="E52" s="12" t="s">
        <v>300</v>
      </c>
      <c r="F52" s="10" t="s">
        <v>301</v>
      </c>
      <c r="G52" s="13" t="s">
        <v>30</v>
      </c>
      <c r="H52" s="10">
        <v>80.4</v>
      </c>
      <c r="I52" s="10"/>
      <c r="J52" s="24">
        <v>80.4</v>
      </c>
      <c r="K52" s="24">
        <v>82.58</v>
      </c>
      <c r="L52" s="24"/>
      <c r="M52" s="24">
        <f t="shared" si="2"/>
        <v>162.98</v>
      </c>
      <c r="N52" s="24">
        <f t="shared" si="3"/>
        <v>81.49</v>
      </c>
      <c r="O52" s="10">
        <f t="shared" si="4"/>
        <v>1</v>
      </c>
      <c r="P52" s="10" t="s">
        <v>31</v>
      </c>
      <c r="Q52" s="10" t="s">
        <v>46</v>
      </c>
      <c r="R52" s="10" t="s">
        <v>302</v>
      </c>
      <c r="S52" s="10" t="s">
        <v>303</v>
      </c>
      <c r="T52" s="10">
        <v>2019.06</v>
      </c>
      <c r="U52" s="18" t="s">
        <v>31</v>
      </c>
      <c r="V52" s="10" t="s">
        <v>35</v>
      </c>
    </row>
    <row r="53" ht="24" spans="1:22">
      <c r="A53" s="10" t="s">
        <v>304</v>
      </c>
      <c r="B53" s="10" t="s">
        <v>50</v>
      </c>
      <c r="C53" s="11" t="s">
        <v>298</v>
      </c>
      <c r="D53" s="10" t="s">
        <v>299</v>
      </c>
      <c r="E53" s="12" t="s">
        <v>300</v>
      </c>
      <c r="F53" s="10" t="s">
        <v>305</v>
      </c>
      <c r="G53" s="13" t="s">
        <v>30</v>
      </c>
      <c r="H53" s="10">
        <v>72</v>
      </c>
      <c r="I53" s="10"/>
      <c r="J53" s="24">
        <v>72</v>
      </c>
      <c r="K53" s="24">
        <v>84.14</v>
      </c>
      <c r="L53" s="24"/>
      <c r="M53" s="24">
        <f t="shared" si="2"/>
        <v>156.14</v>
      </c>
      <c r="N53" s="24">
        <f t="shared" si="3"/>
        <v>78.07</v>
      </c>
      <c r="O53" s="10">
        <f t="shared" si="4"/>
        <v>2</v>
      </c>
      <c r="P53" s="10" t="s">
        <v>31</v>
      </c>
      <c r="Q53" s="10" t="s">
        <v>46</v>
      </c>
      <c r="R53" s="10" t="s">
        <v>227</v>
      </c>
      <c r="S53" s="10" t="s">
        <v>235</v>
      </c>
      <c r="T53" s="10">
        <v>2021.07</v>
      </c>
      <c r="U53" s="18" t="s">
        <v>31</v>
      </c>
      <c r="V53" s="10" t="s">
        <v>35</v>
      </c>
    </row>
    <row r="54" s="2" customFormat="1" ht="24" spans="1:22">
      <c r="A54" s="18" t="s">
        <v>306</v>
      </c>
      <c r="B54" s="18" t="s">
        <v>50</v>
      </c>
      <c r="C54" s="19" t="s">
        <v>298</v>
      </c>
      <c r="D54" s="18" t="s">
        <v>299</v>
      </c>
      <c r="E54" s="20" t="s">
        <v>300</v>
      </c>
      <c r="F54" s="18" t="s">
        <v>307</v>
      </c>
      <c r="G54" s="21" t="s">
        <v>30</v>
      </c>
      <c r="H54" s="18">
        <v>68.5</v>
      </c>
      <c r="I54" s="18"/>
      <c r="J54" s="26">
        <v>68.5</v>
      </c>
      <c r="K54" s="26">
        <v>85.56</v>
      </c>
      <c r="L54" s="26"/>
      <c r="M54" s="26">
        <f t="shared" si="2"/>
        <v>154.06</v>
      </c>
      <c r="N54" s="26">
        <f t="shared" si="3"/>
        <v>77.03</v>
      </c>
      <c r="O54" s="18">
        <f t="shared" si="4"/>
        <v>3</v>
      </c>
      <c r="P54" s="18" t="s">
        <v>31</v>
      </c>
      <c r="Q54" s="18" t="s">
        <v>46</v>
      </c>
      <c r="R54" s="18" t="s">
        <v>271</v>
      </c>
      <c r="S54" s="18" t="s">
        <v>308</v>
      </c>
      <c r="T54" s="18">
        <v>2019.06</v>
      </c>
      <c r="U54" s="18" t="s">
        <v>31</v>
      </c>
      <c r="V54" s="18" t="s">
        <v>35</v>
      </c>
    </row>
    <row r="55" ht="24" spans="1:22">
      <c r="A55" s="10" t="s">
        <v>309</v>
      </c>
      <c r="B55" s="10" t="s">
        <v>50</v>
      </c>
      <c r="C55" s="11" t="s">
        <v>298</v>
      </c>
      <c r="D55" s="10" t="s">
        <v>310</v>
      </c>
      <c r="E55" s="12" t="s">
        <v>311</v>
      </c>
      <c r="F55" s="10" t="s">
        <v>312</v>
      </c>
      <c r="G55" s="13" t="s">
        <v>30</v>
      </c>
      <c r="H55" s="10">
        <v>54.1</v>
      </c>
      <c r="I55" s="10"/>
      <c r="J55" s="24">
        <v>54.1</v>
      </c>
      <c r="K55" s="24">
        <v>85.14</v>
      </c>
      <c r="L55" s="24">
        <v>84.9</v>
      </c>
      <c r="M55" s="24">
        <f>J55+(K55+L55)*0.5</f>
        <v>139.12</v>
      </c>
      <c r="N55" s="24">
        <f t="shared" si="3"/>
        <v>69.56</v>
      </c>
      <c r="O55" s="10">
        <f t="shared" si="4"/>
        <v>1</v>
      </c>
      <c r="P55" s="10" t="s">
        <v>31</v>
      </c>
      <c r="Q55" s="10" t="s">
        <v>46</v>
      </c>
      <c r="R55" s="10" t="s">
        <v>313</v>
      </c>
      <c r="S55" s="10" t="s">
        <v>272</v>
      </c>
      <c r="T55" s="10">
        <v>2015.06</v>
      </c>
      <c r="U55" s="18" t="s">
        <v>31</v>
      </c>
      <c r="V55" s="10" t="s">
        <v>35</v>
      </c>
    </row>
    <row r="56" ht="24" spans="1:22">
      <c r="A56" s="10" t="s">
        <v>314</v>
      </c>
      <c r="B56" s="10" t="s">
        <v>25</v>
      </c>
      <c r="C56" s="11" t="s">
        <v>315</v>
      </c>
      <c r="D56" s="10" t="s">
        <v>77</v>
      </c>
      <c r="E56" s="12" t="s">
        <v>316</v>
      </c>
      <c r="F56" s="10" t="s">
        <v>317</v>
      </c>
      <c r="G56" s="13" t="s">
        <v>30</v>
      </c>
      <c r="H56" s="10">
        <v>61.3</v>
      </c>
      <c r="I56" s="10"/>
      <c r="J56" s="24">
        <v>61.3</v>
      </c>
      <c r="K56" s="24">
        <v>76.46</v>
      </c>
      <c r="L56" s="24"/>
      <c r="M56" s="24">
        <f t="shared" ref="M56:M64" si="5">J56+K56</f>
        <v>137.76</v>
      </c>
      <c r="N56" s="24">
        <f t="shared" si="3"/>
        <v>68.88</v>
      </c>
      <c r="O56" s="10">
        <f t="shared" si="4"/>
        <v>1</v>
      </c>
      <c r="P56" s="10" t="s">
        <v>31</v>
      </c>
      <c r="Q56" s="10" t="s">
        <v>46</v>
      </c>
      <c r="R56" s="10" t="s">
        <v>318</v>
      </c>
      <c r="S56" s="10" t="s">
        <v>265</v>
      </c>
      <c r="T56" s="10">
        <v>2019.07</v>
      </c>
      <c r="U56" s="18" t="s">
        <v>31</v>
      </c>
      <c r="V56" s="10" t="s">
        <v>35</v>
      </c>
    </row>
    <row r="57" ht="48" spans="1:22">
      <c r="A57" s="10" t="s">
        <v>319</v>
      </c>
      <c r="B57" s="10" t="s">
        <v>25</v>
      </c>
      <c r="C57" s="11" t="s">
        <v>320</v>
      </c>
      <c r="D57" s="10" t="s">
        <v>321</v>
      </c>
      <c r="E57" s="12" t="s">
        <v>322</v>
      </c>
      <c r="F57" s="10" t="s">
        <v>323</v>
      </c>
      <c r="G57" s="13" t="s">
        <v>30</v>
      </c>
      <c r="H57" s="10">
        <v>69</v>
      </c>
      <c r="I57" s="10"/>
      <c r="J57" s="24">
        <v>69</v>
      </c>
      <c r="K57" s="24">
        <v>79.34</v>
      </c>
      <c r="L57" s="24"/>
      <c r="M57" s="24">
        <f t="shared" si="5"/>
        <v>148.34</v>
      </c>
      <c r="N57" s="24">
        <f t="shared" si="3"/>
        <v>74.17</v>
      </c>
      <c r="O57" s="10">
        <f t="shared" si="4"/>
        <v>1</v>
      </c>
      <c r="P57" s="10" t="s">
        <v>31</v>
      </c>
      <c r="Q57" s="10" t="s">
        <v>46</v>
      </c>
      <c r="R57" s="10" t="s">
        <v>296</v>
      </c>
      <c r="S57" s="10" t="s">
        <v>324</v>
      </c>
      <c r="T57" s="10">
        <v>2017.06</v>
      </c>
      <c r="U57" s="18" t="s">
        <v>31</v>
      </c>
      <c r="V57" s="10" t="s">
        <v>35</v>
      </c>
    </row>
    <row r="58" ht="48" spans="1:22">
      <c r="A58" s="10" t="s">
        <v>325</v>
      </c>
      <c r="B58" s="10" t="s">
        <v>25</v>
      </c>
      <c r="C58" s="11" t="s">
        <v>320</v>
      </c>
      <c r="D58" s="10" t="s">
        <v>321</v>
      </c>
      <c r="E58" s="12" t="s">
        <v>326</v>
      </c>
      <c r="F58" s="10" t="s">
        <v>327</v>
      </c>
      <c r="G58" s="13" t="s">
        <v>30</v>
      </c>
      <c r="H58" s="10">
        <v>71.8</v>
      </c>
      <c r="I58" s="10"/>
      <c r="J58" s="24">
        <v>71.8</v>
      </c>
      <c r="K58" s="24">
        <v>76.48</v>
      </c>
      <c r="L58" s="24"/>
      <c r="M58" s="24">
        <f t="shared" si="5"/>
        <v>148.28</v>
      </c>
      <c r="N58" s="24">
        <f t="shared" si="3"/>
        <v>74.14</v>
      </c>
      <c r="O58" s="10">
        <f t="shared" si="4"/>
        <v>1</v>
      </c>
      <c r="P58" s="10" t="s">
        <v>31</v>
      </c>
      <c r="Q58" s="10" t="s">
        <v>32</v>
      </c>
      <c r="R58" s="10" t="s">
        <v>328</v>
      </c>
      <c r="S58" s="10" t="s">
        <v>329</v>
      </c>
      <c r="T58" s="10">
        <v>2012.06</v>
      </c>
      <c r="U58" s="18" t="s">
        <v>31</v>
      </c>
      <c r="V58" s="10" t="s">
        <v>35</v>
      </c>
    </row>
    <row r="59" ht="24" spans="1:22">
      <c r="A59" s="10" t="s">
        <v>330</v>
      </c>
      <c r="B59" s="10" t="s">
        <v>25</v>
      </c>
      <c r="C59" s="11" t="s">
        <v>331</v>
      </c>
      <c r="D59" s="10" t="s">
        <v>332</v>
      </c>
      <c r="E59" s="12" t="s">
        <v>333</v>
      </c>
      <c r="F59" s="10" t="s">
        <v>334</v>
      </c>
      <c r="G59" s="13" t="s">
        <v>30</v>
      </c>
      <c r="H59" s="10">
        <v>68.8</v>
      </c>
      <c r="I59" s="10"/>
      <c r="J59" s="24">
        <v>68.8</v>
      </c>
      <c r="K59" s="24">
        <v>85.4</v>
      </c>
      <c r="L59" s="24"/>
      <c r="M59" s="24">
        <f t="shared" si="5"/>
        <v>154.2</v>
      </c>
      <c r="N59" s="24">
        <f t="shared" si="3"/>
        <v>77.1</v>
      </c>
      <c r="O59" s="10">
        <f t="shared" si="4"/>
        <v>1</v>
      </c>
      <c r="P59" s="10" t="s">
        <v>31</v>
      </c>
      <c r="Q59" s="10" t="s">
        <v>46</v>
      </c>
      <c r="R59" s="10" t="s">
        <v>227</v>
      </c>
      <c r="S59" s="10" t="s">
        <v>95</v>
      </c>
      <c r="T59" s="10">
        <v>2020.07</v>
      </c>
      <c r="U59" s="18" t="s">
        <v>31</v>
      </c>
      <c r="V59" s="10" t="s">
        <v>35</v>
      </c>
    </row>
    <row r="60" ht="24" spans="1:22">
      <c r="A60" s="10" t="s">
        <v>335</v>
      </c>
      <c r="B60" s="10" t="s">
        <v>25</v>
      </c>
      <c r="C60" s="11" t="s">
        <v>336</v>
      </c>
      <c r="D60" s="10" t="s">
        <v>337</v>
      </c>
      <c r="E60" s="12" t="s">
        <v>338</v>
      </c>
      <c r="F60" s="10" t="s">
        <v>339</v>
      </c>
      <c r="G60" s="13" t="s">
        <v>30</v>
      </c>
      <c r="H60" s="10">
        <v>67.1</v>
      </c>
      <c r="I60" s="10"/>
      <c r="J60" s="24">
        <v>67.1</v>
      </c>
      <c r="K60" s="24">
        <v>84.92</v>
      </c>
      <c r="L60" s="24"/>
      <c r="M60" s="24">
        <f t="shared" si="5"/>
        <v>152.02</v>
      </c>
      <c r="N60" s="24">
        <f t="shared" si="3"/>
        <v>76.01</v>
      </c>
      <c r="O60" s="10">
        <f t="shared" si="4"/>
        <v>1</v>
      </c>
      <c r="P60" s="10" t="s">
        <v>31</v>
      </c>
      <c r="Q60" s="10" t="s">
        <v>46</v>
      </c>
      <c r="R60" s="10" t="s">
        <v>340</v>
      </c>
      <c r="S60" s="10" t="s">
        <v>265</v>
      </c>
      <c r="T60" s="10">
        <v>2020.06</v>
      </c>
      <c r="U60" s="18" t="s">
        <v>31</v>
      </c>
      <c r="V60" s="10" t="s">
        <v>35</v>
      </c>
    </row>
    <row r="61" ht="24" spans="1:22">
      <c r="A61" s="10" t="s">
        <v>341</v>
      </c>
      <c r="B61" s="10" t="s">
        <v>50</v>
      </c>
      <c r="C61" s="11" t="s">
        <v>336</v>
      </c>
      <c r="D61" s="10" t="s">
        <v>342</v>
      </c>
      <c r="E61" s="12" t="s">
        <v>343</v>
      </c>
      <c r="F61" s="10" t="s">
        <v>344</v>
      </c>
      <c r="G61" s="13" t="s">
        <v>30</v>
      </c>
      <c r="H61" s="10">
        <v>65.1</v>
      </c>
      <c r="I61" s="10"/>
      <c r="J61" s="24">
        <v>65.1</v>
      </c>
      <c r="K61" s="24">
        <v>78.48</v>
      </c>
      <c r="L61" s="24"/>
      <c r="M61" s="24">
        <f t="shared" si="5"/>
        <v>143.58</v>
      </c>
      <c r="N61" s="24">
        <f t="shared" si="3"/>
        <v>71.79</v>
      </c>
      <c r="O61" s="10">
        <f t="shared" si="4"/>
        <v>1</v>
      </c>
      <c r="P61" s="10" t="s">
        <v>31</v>
      </c>
      <c r="Q61" s="10" t="s">
        <v>46</v>
      </c>
      <c r="R61" s="10" t="s">
        <v>345</v>
      </c>
      <c r="S61" s="10" t="s">
        <v>346</v>
      </c>
      <c r="T61" s="10">
        <v>2020.06</v>
      </c>
      <c r="U61" s="18" t="s">
        <v>31</v>
      </c>
      <c r="V61" s="10" t="s">
        <v>35</v>
      </c>
    </row>
    <row r="62" ht="24" spans="1:22">
      <c r="A62" s="10" t="s">
        <v>347</v>
      </c>
      <c r="B62" s="10" t="s">
        <v>25</v>
      </c>
      <c r="C62" s="11" t="s">
        <v>336</v>
      </c>
      <c r="D62" s="10" t="s">
        <v>348</v>
      </c>
      <c r="E62" s="12" t="s">
        <v>349</v>
      </c>
      <c r="F62" s="10" t="s">
        <v>350</v>
      </c>
      <c r="G62" s="13" t="s">
        <v>30</v>
      </c>
      <c r="H62" s="10">
        <v>74.6</v>
      </c>
      <c r="I62" s="10"/>
      <c r="J62" s="24">
        <v>74.6</v>
      </c>
      <c r="K62" s="24">
        <v>81.92</v>
      </c>
      <c r="L62" s="24"/>
      <c r="M62" s="24">
        <f t="shared" si="5"/>
        <v>156.52</v>
      </c>
      <c r="N62" s="24">
        <f t="shared" si="3"/>
        <v>78.26</v>
      </c>
      <c r="O62" s="10">
        <f t="shared" si="4"/>
        <v>1</v>
      </c>
      <c r="P62" s="10" t="s">
        <v>31</v>
      </c>
      <c r="Q62" s="10" t="s">
        <v>46</v>
      </c>
      <c r="R62" s="10" t="s">
        <v>351</v>
      </c>
      <c r="S62" s="10" t="s">
        <v>134</v>
      </c>
      <c r="T62" s="10">
        <v>2021.01</v>
      </c>
      <c r="U62" s="18" t="s">
        <v>31</v>
      </c>
      <c r="V62" s="10" t="s">
        <v>35</v>
      </c>
    </row>
    <row r="63" ht="36" spans="1:22">
      <c r="A63" s="10" t="s">
        <v>352</v>
      </c>
      <c r="B63" s="10" t="s">
        <v>25</v>
      </c>
      <c r="C63" s="11" t="s">
        <v>353</v>
      </c>
      <c r="D63" s="10" t="s">
        <v>354</v>
      </c>
      <c r="E63" s="12" t="s">
        <v>355</v>
      </c>
      <c r="F63" s="10" t="s">
        <v>356</v>
      </c>
      <c r="G63" s="13" t="s">
        <v>30</v>
      </c>
      <c r="H63" s="10">
        <v>76.9</v>
      </c>
      <c r="I63" s="10"/>
      <c r="J63" s="24">
        <v>76.9</v>
      </c>
      <c r="K63" s="24">
        <v>81.96</v>
      </c>
      <c r="L63" s="24"/>
      <c r="M63" s="24">
        <f t="shared" si="5"/>
        <v>158.86</v>
      </c>
      <c r="N63" s="24">
        <f t="shared" si="3"/>
        <v>79.43</v>
      </c>
      <c r="O63" s="10">
        <f t="shared" si="4"/>
        <v>1</v>
      </c>
      <c r="P63" s="10" t="s">
        <v>31</v>
      </c>
      <c r="Q63" s="10" t="s">
        <v>46</v>
      </c>
      <c r="R63" s="10" t="s">
        <v>357</v>
      </c>
      <c r="S63" s="10" t="s">
        <v>358</v>
      </c>
      <c r="T63" s="10">
        <v>2013.06</v>
      </c>
      <c r="U63" s="18" t="s">
        <v>31</v>
      </c>
      <c r="V63" s="10" t="s">
        <v>35</v>
      </c>
    </row>
    <row r="64" ht="28" customHeight="1" spans="1:22">
      <c r="A64" s="10" t="s">
        <v>359</v>
      </c>
      <c r="B64" s="10" t="s">
        <v>50</v>
      </c>
      <c r="C64" s="11" t="s">
        <v>360</v>
      </c>
      <c r="D64" s="10" t="s">
        <v>361</v>
      </c>
      <c r="E64" s="12" t="s">
        <v>362</v>
      </c>
      <c r="F64" s="10" t="s">
        <v>363</v>
      </c>
      <c r="G64" s="13" t="s">
        <v>30</v>
      </c>
      <c r="H64" s="10">
        <v>73.5</v>
      </c>
      <c r="I64" s="10"/>
      <c r="J64" s="24">
        <v>73.5</v>
      </c>
      <c r="K64" s="24">
        <v>84.96</v>
      </c>
      <c r="L64" s="24"/>
      <c r="M64" s="24">
        <f t="shared" si="5"/>
        <v>158.46</v>
      </c>
      <c r="N64" s="24">
        <f t="shared" si="3"/>
        <v>79.23</v>
      </c>
      <c r="O64" s="10">
        <f t="shared" si="4"/>
        <v>1</v>
      </c>
      <c r="P64" s="10" t="s">
        <v>31</v>
      </c>
      <c r="Q64" s="10" t="s">
        <v>46</v>
      </c>
      <c r="R64" s="10" t="s">
        <v>364</v>
      </c>
      <c r="S64" s="10" t="s">
        <v>52</v>
      </c>
      <c r="T64" s="10">
        <v>2020.06</v>
      </c>
      <c r="U64" s="18" t="s">
        <v>31</v>
      </c>
      <c r="V64" s="10" t="s">
        <v>35</v>
      </c>
    </row>
  </sheetData>
  <autoFilter ref="A3:P64">
    <extLst/>
  </autoFilter>
  <sortState ref="A1:P180">
    <sortCondition ref="E1:E180"/>
    <sortCondition ref="N1:N180" descending="1"/>
  </sortState>
  <mergeCells count="22">
    <mergeCell ref="A1:V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ageMargins left="0.357638888888889" right="0.357638888888889" top="0.60625" bottom="0.409027777777778" header="0.302777777777778" footer="0.302777777777778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宁静致远</cp:lastModifiedBy>
  <dcterms:created xsi:type="dcterms:W3CDTF">2021-06-02T07:29:00Z</dcterms:created>
  <dcterms:modified xsi:type="dcterms:W3CDTF">2021-08-23T03:39:29Z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D5463B7E66D84A3A8E4300C122C9FC9F</vt:lpwstr>
  </property>
  <property fmtid="{D5CDD505-2E9C-101B-9397-08002B2CF9AE}" pid="3" name="KSOProductBuildVer">
    <vt:lpwstr>2052-11.1.0.10700</vt:lpwstr>
  </property>
  <property fmtid="{D5CDD505-2E9C-101B-9397-08002B2CF9AE}" pid="4" name="KSOReadingLayout">
    <vt:bool>true</vt:bool>
  </property>
</Properties>
</file>