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表" sheetId="1" r:id="rId1"/>
  </sheets>
  <definedNames>
    <definedName name="_xlnm.Print_Area" localSheetId="0">'总成绩表'!$A$1:$G$322</definedName>
    <definedName name="_xlnm.Print_Titles" localSheetId="0">'总成绩表'!$1:$2</definedName>
  </definedNames>
  <calcPr fullCalcOnLoad="1"/>
</workbook>
</file>

<file path=xl/sharedStrings.xml><?xml version="1.0" encoding="utf-8"?>
<sst xmlns="http://schemas.openxmlformats.org/spreadsheetml/2006/main" count="689" uniqueCount="412">
  <si>
    <t>总成绩表</t>
  </si>
  <si>
    <t>准考证号</t>
  </si>
  <si>
    <t>报考岗位</t>
  </si>
  <si>
    <t>姓名</t>
  </si>
  <si>
    <t>笔试成绩</t>
  </si>
  <si>
    <t>面试成绩</t>
  </si>
  <si>
    <t>总成绩</t>
  </si>
  <si>
    <t>排名</t>
  </si>
  <si>
    <t>101_语文</t>
  </si>
  <si>
    <t>祝莉婷</t>
  </si>
  <si>
    <t>王传章</t>
  </si>
  <si>
    <t>王冬悦</t>
  </si>
  <si>
    <t>邹茹冰</t>
  </si>
  <si>
    <t>宋玉博</t>
  </si>
  <si>
    <t>谭庆会</t>
  </si>
  <si>
    <t>102_数学</t>
  </si>
  <si>
    <t>杨柯</t>
  </si>
  <si>
    <t>朱光辉</t>
  </si>
  <si>
    <t>范礼鸿</t>
  </si>
  <si>
    <t>张成成</t>
  </si>
  <si>
    <t>103_英语</t>
  </si>
  <si>
    <t>齐艳好</t>
  </si>
  <si>
    <t>李晓洋</t>
  </si>
  <si>
    <t>齐丽君</t>
  </si>
  <si>
    <t>华向荣</t>
  </si>
  <si>
    <t>张佳佳</t>
  </si>
  <si>
    <t>104_政治</t>
  </si>
  <si>
    <t>岳丹丹</t>
  </si>
  <si>
    <t>贺冰冰</t>
  </si>
  <si>
    <t>屈重伟</t>
  </si>
  <si>
    <t>20210013620</t>
  </si>
  <si>
    <t>105_历史</t>
  </si>
  <si>
    <t>直接面试</t>
  </si>
  <si>
    <t>缺考</t>
  </si>
  <si>
    <t>20210013615</t>
  </si>
  <si>
    <t>106_地理</t>
  </si>
  <si>
    <t>20210013627</t>
  </si>
  <si>
    <t>20210013633</t>
  </si>
  <si>
    <t>20210013643</t>
  </si>
  <si>
    <t>20210013623</t>
  </si>
  <si>
    <t>20210013608</t>
  </si>
  <si>
    <t>107_物理</t>
  </si>
  <si>
    <t>20210013602</t>
  </si>
  <si>
    <t>108_化学</t>
  </si>
  <si>
    <t>石兵艳</t>
  </si>
  <si>
    <t>徐小超</t>
  </si>
  <si>
    <t>李悦</t>
  </si>
  <si>
    <t>马银</t>
  </si>
  <si>
    <t>陈俊可</t>
  </si>
  <si>
    <t>陈莹</t>
  </si>
  <si>
    <t>109_生物</t>
  </si>
  <si>
    <t>赵志方</t>
  </si>
  <si>
    <t>李静雅</t>
  </si>
  <si>
    <t>李冰</t>
  </si>
  <si>
    <t>李彩彩</t>
  </si>
  <si>
    <t>110_体育</t>
  </si>
  <si>
    <t>柯美慧</t>
  </si>
  <si>
    <t>霍国亮</t>
  </si>
  <si>
    <t>马洁爽</t>
  </si>
  <si>
    <t>111_音乐</t>
  </si>
  <si>
    <t>席亚倩</t>
  </si>
  <si>
    <t>高瑞娴</t>
  </si>
  <si>
    <t>113_信息技术</t>
  </si>
  <si>
    <t>潘翅</t>
  </si>
  <si>
    <t>许冉</t>
  </si>
  <si>
    <t>刘中雨</t>
  </si>
  <si>
    <t>121_语文</t>
  </si>
  <si>
    <t>汤中秀</t>
  </si>
  <si>
    <t>王少涛</t>
  </si>
  <si>
    <t>王娴</t>
  </si>
  <si>
    <t>张岚卓</t>
  </si>
  <si>
    <t>郑乃睿</t>
  </si>
  <si>
    <t>樊怡雯</t>
  </si>
  <si>
    <t>梁萌萌</t>
  </si>
  <si>
    <t>任钦</t>
  </si>
  <si>
    <t>程淯斐</t>
  </si>
  <si>
    <t>李文玲</t>
  </si>
  <si>
    <t>陈曦</t>
  </si>
  <si>
    <t>黄伟伟</t>
  </si>
  <si>
    <t>曹静怡</t>
  </si>
  <si>
    <t>王莉</t>
  </si>
  <si>
    <t>122_数学</t>
  </si>
  <si>
    <t>张源颖</t>
  </si>
  <si>
    <t>赵咪</t>
  </si>
  <si>
    <t>王卓</t>
  </si>
  <si>
    <t>王翊雯</t>
  </si>
  <si>
    <t>白昕</t>
  </si>
  <si>
    <t>张冉</t>
  </si>
  <si>
    <t>王英</t>
  </si>
  <si>
    <t>李果</t>
  </si>
  <si>
    <t>刘丹</t>
  </si>
  <si>
    <t>郭孟竺</t>
  </si>
  <si>
    <t>王李鑫</t>
  </si>
  <si>
    <t>孙亚冰</t>
  </si>
  <si>
    <t>薛园园</t>
  </si>
  <si>
    <t>123_英语</t>
  </si>
  <si>
    <t>翟任</t>
  </si>
  <si>
    <t>李靖爽</t>
  </si>
  <si>
    <t>李爽</t>
  </si>
  <si>
    <t>张晶莹</t>
  </si>
  <si>
    <t>王铃铃</t>
  </si>
  <si>
    <t>张斐</t>
  </si>
  <si>
    <t>张瑞瑶</t>
  </si>
  <si>
    <t>刘英俊</t>
  </si>
  <si>
    <t>郭雨</t>
  </si>
  <si>
    <t>刘艳琼</t>
  </si>
  <si>
    <t>王小盼</t>
  </si>
  <si>
    <t>闫爽</t>
  </si>
  <si>
    <t>124_政治</t>
  </si>
  <si>
    <t>冀燕姣</t>
  </si>
  <si>
    <t>鞠忆娴</t>
  </si>
  <si>
    <t>125_历史</t>
  </si>
  <si>
    <t>习羽</t>
  </si>
  <si>
    <t>朱俐洁</t>
  </si>
  <si>
    <t>126_地理</t>
  </si>
  <si>
    <t>刘甜甜</t>
  </si>
  <si>
    <t>刘梦琦</t>
  </si>
  <si>
    <t>127_物理</t>
  </si>
  <si>
    <t>魏星名</t>
  </si>
  <si>
    <t>赵子末</t>
  </si>
  <si>
    <t>128_化学</t>
  </si>
  <si>
    <t>晁诗淼</t>
  </si>
  <si>
    <t>杨田</t>
  </si>
  <si>
    <t>刘新蓓</t>
  </si>
  <si>
    <t>王松玮</t>
  </si>
  <si>
    <t>李玉娇</t>
  </si>
  <si>
    <t>129_生物</t>
  </si>
  <si>
    <t>吕晴阳</t>
  </si>
  <si>
    <t>李可心</t>
  </si>
  <si>
    <t>鲁凤君</t>
  </si>
  <si>
    <t>王曼</t>
  </si>
  <si>
    <t>132_美术</t>
  </si>
  <si>
    <t>金莹</t>
  </si>
  <si>
    <t>常卓</t>
  </si>
  <si>
    <t>134_日语</t>
  </si>
  <si>
    <t>李增玉</t>
  </si>
  <si>
    <t>刘琼</t>
  </si>
  <si>
    <t>李蕊君</t>
  </si>
  <si>
    <t>党宛玉</t>
  </si>
  <si>
    <t>李璐璐</t>
  </si>
  <si>
    <t>201_语文</t>
  </si>
  <si>
    <t>胡小冰</t>
  </si>
  <si>
    <t>孙旖虹</t>
  </si>
  <si>
    <t>马媛</t>
  </si>
  <si>
    <t>田培文</t>
  </si>
  <si>
    <t>刘云</t>
  </si>
  <si>
    <t>卢聪</t>
  </si>
  <si>
    <t>202_数学</t>
  </si>
  <si>
    <t>孙怡韫</t>
  </si>
  <si>
    <t>王腾腾</t>
  </si>
  <si>
    <t>张瑞丽</t>
  </si>
  <si>
    <t>李蕾</t>
  </si>
  <si>
    <t>王正炬</t>
  </si>
  <si>
    <t>203_英语</t>
  </si>
  <si>
    <t>王雪</t>
  </si>
  <si>
    <t>赵灵茜</t>
  </si>
  <si>
    <t>邢丽平</t>
  </si>
  <si>
    <t>姚昱冰</t>
  </si>
  <si>
    <t>张琛</t>
  </si>
  <si>
    <t>204_政治</t>
  </si>
  <si>
    <t>胡鹏丽</t>
  </si>
  <si>
    <t>霍春月</t>
  </si>
  <si>
    <t>付大娥</t>
  </si>
  <si>
    <t>205_历史</t>
  </si>
  <si>
    <t>李慧敏</t>
  </si>
  <si>
    <t>刘卓</t>
  </si>
  <si>
    <t>208_化学</t>
  </si>
  <si>
    <t>王志成</t>
  </si>
  <si>
    <t>王晴茹</t>
  </si>
  <si>
    <t>张婉军</t>
  </si>
  <si>
    <t>杨婷婷</t>
  </si>
  <si>
    <t>邹芳芳</t>
  </si>
  <si>
    <t>李乐</t>
  </si>
  <si>
    <t>209_生物</t>
  </si>
  <si>
    <t>胡璞</t>
  </si>
  <si>
    <t>王志星</t>
  </si>
  <si>
    <t>王璐</t>
  </si>
  <si>
    <t>李祥</t>
  </si>
  <si>
    <t>210_体育</t>
  </si>
  <si>
    <t>贾青峰</t>
  </si>
  <si>
    <t>刘鹏</t>
  </si>
  <si>
    <t>刘源</t>
  </si>
  <si>
    <t>212_美术</t>
  </si>
  <si>
    <t>尹怡然</t>
  </si>
  <si>
    <t>李蕴哲</t>
  </si>
  <si>
    <t>陈耀文</t>
  </si>
  <si>
    <t>221_语文</t>
  </si>
  <si>
    <t>刘士芳</t>
  </si>
  <si>
    <t>张宛莹</t>
  </si>
  <si>
    <t>韩梅</t>
  </si>
  <si>
    <t>夏彦杰</t>
  </si>
  <si>
    <t>陈晓蝶</t>
  </si>
  <si>
    <t>裴信安</t>
  </si>
  <si>
    <t>肖盈盈</t>
  </si>
  <si>
    <t>郝林硕</t>
  </si>
  <si>
    <t>韩曼</t>
  </si>
  <si>
    <t>王经义</t>
  </si>
  <si>
    <t>张灿</t>
  </si>
  <si>
    <t>万娜</t>
  </si>
  <si>
    <t>利怡</t>
  </si>
  <si>
    <t>李冲</t>
  </si>
  <si>
    <t>姜熙</t>
  </si>
  <si>
    <t>222_数学</t>
  </si>
  <si>
    <t>张溯</t>
  </si>
  <si>
    <t>张燕宁</t>
  </si>
  <si>
    <t>杜怡涵</t>
  </si>
  <si>
    <t>贺婉婷</t>
  </si>
  <si>
    <t>吴佳</t>
  </si>
  <si>
    <t>刘海燕</t>
  </si>
  <si>
    <t>王芬</t>
  </si>
  <si>
    <t>贾俊锋</t>
  </si>
  <si>
    <t>王静</t>
  </si>
  <si>
    <t>李媛</t>
  </si>
  <si>
    <t>程洒</t>
  </si>
  <si>
    <t>郭晴</t>
  </si>
  <si>
    <t>223_英语</t>
  </si>
  <si>
    <t>王宸</t>
  </si>
  <si>
    <t>韩转</t>
  </si>
  <si>
    <t>秦森森</t>
  </si>
  <si>
    <t>杜瑞鑫</t>
  </si>
  <si>
    <t>周佩</t>
  </si>
  <si>
    <t>史振璞</t>
  </si>
  <si>
    <t>全雨</t>
  </si>
  <si>
    <t>赵雅娉</t>
  </si>
  <si>
    <t>孙蓝梦</t>
  </si>
  <si>
    <t>224_政治</t>
  </si>
  <si>
    <t>程玉</t>
  </si>
  <si>
    <t>郭佳佳</t>
  </si>
  <si>
    <t>孙创创</t>
  </si>
  <si>
    <t>225_历史</t>
  </si>
  <si>
    <t>宋阳</t>
  </si>
  <si>
    <t>王婷婷</t>
  </si>
  <si>
    <t>范春磊</t>
  </si>
  <si>
    <t>潘红云</t>
  </si>
  <si>
    <t>226_地理</t>
  </si>
  <si>
    <t>任培杰</t>
  </si>
  <si>
    <t>吴爽</t>
  </si>
  <si>
    <t>刘亚男</t>
  </si>
  <si>
    <t>227_物理</t>
  </si>
  <si>
    <t>翟欣</t>
  </si>
  <si>
    <t>228_化学</t>
  </si>
  <si>
    <t>方晓</t>
  </si>
  <si>
    <t>张艺</t>
  </si>
  <si>
    <t>何彩凤</t>
  </si>
  <si>
    <t>李嘉雯</t>
  </si>
  <si>
    <t>高红燕</t>
  </si>
  <si>
    <t>满俏俏</t>
  </si>
  <si>
    <t>229_生物</t>
  </si>
  <si>
    <t>张艳宇</t>
  </si>
  <si>
    <t>郭鑫磊</t>
  </si>
  <si>
    <t>董洁</t>
  </si>
  <si>
    <t>和佳丽</t>
  </si>
  <si>
    <t>张弛</t>
  </si>
  <si>
    <t>230_体育</t>
  </si>
  <si>
    <t>赵天洲</t>
  </si>
  <si>
    <t>张政文</t>
  </si>
  <si>
    <t>郭超凡</t>
  </si>
  <si>
    <t>231_音乐</t>
  </si>
  <si>
    <t>李春雨</t>
  </si>
  <si>
    <t>王静玉</t>
  </si>
  <si>
    <t>232_美术</t>
  </si>
  <si>
    <t>邢梦军</t>
  </si>
  <si>
    <t>张益豪</t>
  </si>
  <si>
    <t>封平静</t>
  </si>
  <si>
    <t>233_信息技术</t>
  </si>
  <si>
    <t>宋碧琳</t>
  </si>
  <si>
    <t>王静怡</t>
  </si>
  <si>
    <t>20210013647</t>
  </si>
  <si>
    <t>301_语文</t>
  </si>
  <si>
    <t>20210013635</t>
  </si>
  <si>
    <t>20210013610</t>
  </si>
  <si>
    <t>20210013657</t>
  </si>
  <si>
    <t>20210013639</t>
  </si>
  <si>
    <t>302_数学</t>
  </si>
  <si>
    <t>20210013640</t>
  </si>
  <si>
    <t>20210013614</t>
  </si>
  <si>
    <t>20210013642</t>
  </si>
  <si>
    <t>303_英语</t>
  </si>
  <si>
    <t>翟淯鑫</t>
  </si>
  <si>
    <t>邢蕾</t>
  </si>
  <si>
    <t>王乐乐</t>
  </si>
  <si>
    <t>304_政治</t>
  </si>
  <si>
    <t>暴艳朵</t>
  </si>
  <si>
    <t>20210013621</t>
  </si>
  <si>
    <t>305_历史</t>
  </si>
  <si>
    <t>直接考核</t>
  </si>
  <si>
    <t>合格</t>
  </si>
  <si>
    <t>20210013656</t>
  </si>
  <si>
    <t>306_地理</t>
  </si>
  <si>
    <t>20210013632</t>
  </si>
  <si>
    <t>308_化学</t>
  </si>
  <si>
    <t>20210013611</t>
  </si>
  <si>
    <t>20210013628</t>
  </si>
  <si>
    <t>20210013625</t>
  </si>
  <si>
    <t>309_生物</t>
  </si>
  <si>
    <t>20210013644</t>
  </si>
  <si>
    <t>311_音乐</t>
  </si>
  <si>
    <t>20210013613</t>
  </si>
  <si>
    <t>313_信息技术</t>
  </si>
  <si>
    <t>321_语文</t>
  </si>
  <si>
    <t>杨丹</t>
  </si>
  <si>
    <t>王艳蕊</t>
  </si>
  <si>
    <t>路萌</t>
  </si>
  <si>
    <t>唐柯新</t>
  </si>
  <si>
    <t>刘倩</t>
  </si>
  <si>
    <t>武雪</t>
  </si>
  <si>
    <t>郝海霞</t>
  </si>
  <si>
    <t>刘念</t>
  </si>
  <si>
    <t>张月楠</t>
  </si>
  <si>
    <t>322_数学</t>
  </si>
  <si>
    <t>薛赛</t>
  </si>
  <si>
    <t>卢绍楠</t>
  </si>
  <si>
    <t>李柯欣</t>
  </si>
  <si>
    <t>王迪</t>
  </si>
  <si>
    <t>冯玉娇</t>
  </si>
  <si>
    <t>宋冬婷</t>
  </si>
  <si>
    <t>刘婷</t>
  </si>
  <si>
    <t>赵霄霄</t>
  </si>
  <si>
    <t>王东</t>
  </si>
  <si>
    <t>323_英语</t>
  </si>
  <si>
    <t>邹双</t>
  </si>
  <si>
    <t>郭懿梦</t>
  </si>
  <si>
    <t>许艺婷</t>
  </si>
  <si>
    <t>梁爽</t>
  </si>
  <si>
    <t>孟润珊</t>
  </si>
  <si>
    <t>刘宗起</t>
  </si>
  <si>
    <t>刘敖</t>
  </si>
  <si>
    <t>姬延阁</t>
  </si>
  <si>
    <t>冀莉</t>
  </si>
  <si>
    <t>324_政治</t>
  </si>
  <si>
    <t>包佳婷</t>
  </si>
  <si>
    <t>袁丛</t>
  </si>
  <si>
    <t>霍倩雯</t>
  </si>
  <si>
    <t>325_历史</t>
  </si>
  <si>
    <t>姬林慧</t>
  </si>
  <si>
    <t>胡倩</t>
  </si>
  <si>
    <t>周庆哲</t>
  </si>
  <si>
    <t>326_地理</t>
  </si>
  <si>
    <t>马一飞</t>
  </si>
  <si>
    <t>王瑶</t>
  </si>
  <si>
    <t>郭婉莹</t>
  </si>
  <si>
    <t>李秀娟</t>
  </si>
  <si>
    <t>王淼</t>
  </si>
  <si>
    <t>328_化学</t>
  </si>
  <si>
    <t>万从心</t>
  </si>
  <si>
    <t>329_生物</t>
  </si>
  <si>
    <t>王晓静</t>
  </si>
  <si>
    <t>赵夏一</t>
  </si>
  <si>
    <t>330_体育</t>
  </si>
  <si>
    <t>路青蕊</t>
  </si>
  <si>
    <t>张汝金</t>
  </si>
  <si>
    <t>331_音乐</t>
  </si>
  <si>
    <t>江姗姗</t>
  </si>
  <si>
    <t>詹新宇</t>
  </si>
  <si>
    <t>332_美术</t>
  </si>
  <si>
    <t>刘力宁</t>
  </si>
  <si>
    <t>盛柯</t>
  </si>
  <si>
    <t>李荣融</t>
  </si>
  <si>
    <t>333_信息技术</t>
  </si>
  <si>
    <t>杨羚</t>
  </si>
  <si>
    <t>侯志雪</t>
  </si>
  <si>
    <t>20210013649</t>
  </si>
  <si>
    <t>402_数学</t>
  </si>
  <si>
    <t>20210013630</t>
  </si>
  <si>
    <t>20210013609</t>
  </si>
  <si>
    <t>403_英语</t>
  </si>
  <si>
    <t>20210013616</t>
  </si>
  <si>
    <t>404_政治</t>
  </si>
  <si>
    <t>20210013634</t>
  </si>
  <si>
    <t>407_物理</t>
  </si>
  <si>
    <t>20210013626</t>
  </si>
  <si>
    <t>408_化学</t>
  </si>
  <si>
    <t>20210013650</t>
  </si>
  <si>
    <t>409_生物</t>
  </si>
  <si>
    <t>20210013645</t>
  </si>
  <si>
    <t>20210013655</t>
  </si>
  <si>
    <t>412_美术</t>
  </si>
  <si>
    <t>董心雨</t>
  </si>
  <si>
    <t>魏楚楚</t>
  </si>
  <si>
    <t>杨蕾玉</t>
  </si>
  <si>
    <t>421_语文</t>
  </si>
  <si>
    <t>史歌</t>
  </si>
  <si>
    <t>马清林</t>
  </si>
  <si>
    <t>李帆</t>
  </si>
  <si>
    <t>李洒</t>
  </si>
  <si>
    <t>景旭珂</t>
  </si>
  <si>
    <t>乔燕</t>
  </si>
  <si>
    <t>422_数学</t>
  </si>
  <si>
    <t>王向</t>
  </si>
  <si>
    <t>刘转</t>
  </si>
  <si>
    <t>龙紫晴</t>
  </si>
  <si>
    <t>李轲</t>
  </si>
  <si>
    <t>钟辉</t>
  </si>
  <si>
    <t>423_英语</t>
  </si>
  <si>
    <t>田嘉欣</t>
  </si>
  <si>
    <t>赵梦凡</t>
  </si>
  <si>
    <t>苏丹阳</t>
  </si>
  <si>
    <t>424_政治</t>
  </si>
  <si>
    <t>杨霞</t>
  </si>
  <si>
    <t>陈金冰</t>
  </si>
  <si>
    <t>425_历史</t>
  </si>
  <si>
    <t>汪苗苗</t>
  </si>
  <si>
    <t>郭迎春</t>
  </si>
  <si>
    <t>王震</t>
  </si>
  <si>
    <t>428_化学</t>
  </si>
  <si>
    <t>李倩</t>
  </si>
  <si>
    <t>430_体育</t>
  </si>
  <si>
    <t>刘冬冬</t>
  </si>
  <si>
    <t>431_音乐</t>
  </si>
  <si>
    <t>张雯</t>
  </si>
  <si>
    <t>卢瑶</t>
  </si>
  <si>
    <t>程艺迪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</si>
</sst>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仿宋"/>
      <family val="3"/>
    </font>
    <font>
      <sz val="12"/>
      <color indexed="8"/>
      <name val="仿宋"/>
      <family val="3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  <font>
      <sz val="12"/>
      <color theme="1"/>
      <name val="仿宋"/>
      <family val="3"/>
    </font>
    <font>
      <b/>
      <sz val="18"/>
      <color theme="1"/>
      <name val="仿宋"/>
      <family val="3"/>
    </font>
    <font>
      <b/>
      <sz val="12"/>
      <color theme="1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2"/>
  <sheetViews>
    <sheetView tabSelected="1" zoomScale="110" zoomScaleNormal="110" zoomScaleSheetLayoutView="100" workbookViewId="0" topLeftCell="A1">
      <selection activeCell="H115" sqref="H1:H65536"/>
    </sheetView>
  </sheetViews>
  <sheetFormatPr defaultColWidth="8.125" defaultRowHeight="14.25"/>
  <cols>
    <col min="1" max="1" width="13.50390625" style="2" customWidth="1"/>
    <col min="2" max="2" width="14.125" style="2" customWidth="1"/>
    <col min="3" max="3" width="11.875" style="2" customWidth="1"/>
    <col min="4" max="4" width="12.00390625" style="2" customWidth="1"/>
    <col min="5" max="5" width="10.875" style="2" customWidth="1"/>
    <col min="6" max="6" width="9.50390625" style="3" customWidth="1"/>
    <col min="7" max="7" width="7.75390625" style="4" customWidth="1"/>
    <col min="8" max="16384" width="8.125" style="2" customWidth="1"/>
  </cols>
  <sheetData>
    <row r="1" spans="1:7" ht="30" customHeight="1">
      <c r="A1" s="5" t="s">
        <v>0</v>
      </c>
      <c r="B1" s="5"/>
      <c r="C1" s="5"/>
      <c r="D1" s="5"/>
      <c r="E1" s="5"/>
      <c r="F1" s="5"/>
      <c r="G1" s="5"/>
    </row>
    <row r="2" spans="1:7" ht="1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ht="18" customHeight="1">
      <c r="A3" s="9">
        <v>20211010109</v>
      </c>
      <c r="B3" s="9" t="s">
        <v>8</v>
      </c>
      <c r="C3" s="9" t="s">
        <v>9</v>
      </c>
      <c r="D3" s="9">
        <v>73.7</v>
      </c>
      <c r="E3" s="9">
        <v>87.36</v>
      </c>
      <c r="F3" s="10">
        <f aca="true" t="shared" si="0" ref="F3:F20">D3*0.4+E3*0.6</f>
        <v>81.896</v>
      </c>
      <c r="G3" s="11">
        <v>1</v>
      </c>
    </row>
    <row r="4" spans="1:7" ht="18" customHeight="1">
      <c r="A4" s="9">
        <v>20211010102</v>
      </c>
      <c r="B4" s="9" t="s">
        <v>8</v>
      </c>
      <c r="C4" s="9" t="s">
        <v>10</v>
      </c>
      <c r="D4" s="9">
        <v>69.5</v>
      </c>
      <c r="E4" s="9">
        <v>86.6</v>
      </c>
      <c r="F4" s="10">
        <f t="shared" si="0"/>
        <v>79.75999999999999</v>
      </c>
      <c r="G4" s="11">
        <v>2</v>
      </c>
    </row>
    <row r="5" spans="1:7" ht="18" customHeight="1">
      <c r="A5" s="9">
        <v>20211010104</v>
      </c>
      <c r="B5" s="9" t="s">
        <v>8</v>
      </c>
      <c r="C5" s="9" t="s">
        <v>11</v>
      </c>
      <c r="D5" s="9">
        <v>68.4</v>
      </c>
      <c r="E5" s="9">
        <v>85.28</v>
      </c>
      <c r="F5" s="10">
        <f t="shared" si="0"/>
        <v>78.528</v>
      </c>
      <c r="G5" s="11">
        <v>3</v>
      </c>
    </row>
    <row r="6" spans="1:7" ht="18" customHeight="1">
      <c r="A6" s="9">
        <v>20211010115</v>
      </c>
      <c r="B6" s="9" t="s">
        <v>8</v>
      </c>
      <c r="C6" s="9" t="s">
        <v>12</v>
      </c>
      <c r="D6" s="9">
        <v>71.5</v>
      </c>
      <c r="E6" s="9">
        <v>79.54</v>
      </c>
      <c r="F6" s="10">
        <f t="shared" si="0"/>
        <v>76.32400000000001</v>
      </c>
      <c r="G6" s="11">
        <v>4</v>
      </c>
    </row>
    <row r="7" spans="1:7" ht="18" customHeight="1">
      <c r="A7" s="9">
        <v>20211010103</v>
      </c>
      <c r="B7" s="9" t="s">
        <v>8</v>
      </c>
      <c r="C7" s="9" t="s">
        <v>13</v>
      </c>
      <c r="D7" s="9">
        <v>64.9</v>
      </c>
      <c r="E7" s="9">
        <v>83.6</v>
      </c>
      <c r="F7" s="10">
        <f t="shared" si="0"/>
        <v>76.12</v>
      </c>
      <c r="G7" s="11">
        <v>5</v>
      </c>
    </row>
    <row r="8" spans="1:7" ht="18" customHeight="1">
      <c r="A8" s="9">
        <v>20211010108</v>
      </c>
      <c r="B8" s="9" t="s">
        <v>8</v>
      </c>
      <c r="C8" s="9" t="s">
        <v>14</v>
      </c>
      <c r="D8" s="9">
        <v>73.6</v>
      </c>
      <c r="E8" s="9">
        <v>74.64</v>
      </c>
      <c r="F8" s="10">
        <f t="shared" si="0"/>
        <v>74.22399999999999</v>
      </c>
      <c r="G8" s="11">
        <v>6</v>
      </c>
    </row>
    <row r="9" spans="1:7" ht="18" customHeight="1">
      <c r="A9" s="9">
        <v>20211020117</v>
      </c>
      <c r="B9" s="9" t="s">
        <v>15</v>
      </c>
      <c r="C9" s="9" t="s">
        <v>16</v>
      </c>
      <c r="D9" s="9">
        <v>64</v>
      </c>
      <c r="E9" s="9">
        <v>86.3</v>
      </c>
      <c r="F9" s="10">
        <f t="shared" si="0"/>
        <v>77.38</v>
      </c>
      <c r="G9" s="11">
        <v>1</v>
      </c>
    </row>
    <row r="10" spans="1:7" ht="18" customHeight="1">
      <c r="A10" s="9">
        <v>20211020124</v>
      </c>
      <c r="B10" s="9" t="s">
        <v>15</v>
      </c>
      <c r="C10" s="9" t="s">
        <v>17</v>
      </c>
      <c r="D10" s="9">
        <v>66.8</v>
      </c>
      <c r="E10" s="9">
        <v>84.1</v>
      </c>
      <c r="F10" s="10">
        <f t="shared" si="0"/>
        <v>77.17999999999999</v>
      </c>
      <c r="G10" s="11">
        <v>2</v>
      </c>
    </row>
    <row r="11" spans="1:7" ht="18" customHeight="1">
      <c r="A11" s="9">
        <v>20211020125</v>
      </c>
      <c r="B11" s="9" t="s">
        <v>15</v>
      </c>
      <c r="C11" s="9" t="s">
        <v>18</v>
      </c>
      <c r="D11" s="9">
        <v>63.7</v>
      </c>
      <c r="E11" s="9">
        <v>85.96</v>
      </c>
      <c r="F11" s="10">
        <f t="shared" si="0"/>
        <v>77.056</v>
      </c>
      <c r="G11" s="11">
        <v>3</v>
      </c>
    </row>
    <row r="12" spans="1:7" ht="18" customHeight="1">
      <c r="A12" s="9">
        <v>20211020120</v>
      </c>
      <c r="B12" s="9" t="s">
        <v>15</v>
      </c>
      <c r="C12" s="9" t="s">
        <v>19</v>
      </c>
      <c r="D12" s="9">
        <v>62.9</v>
      </c>
      <c r="E12" s="9">
        <v>77.52000000000001</v>
      </c>
      <c r="F12" s="10">
        <f t="shared" si="0"/>
        <v>71.67200000000001</v>
      </c>
      <c r="G12" s="11">
        <v>4</v>
      </c>
    </row>
    <row r="13" spans="1:7" ht="18" customHeight="1">
      <c r="A13" s="9">
        <v>20211030215</v>
      </c>
      <c r="B13" s="9" t="s">
        <v>20</v>
      </c>
      <c r="C13" s="9" t="s">
        <v>21</v>
      </c>
      <c r="D13" s="9">
        <v>76.3</v>
      </c>
      <c r="E13" s="9">
        <v>83.58000000000001</v>
      </c>
      <c r="F13" s="10">
        <f t="shared" si="0"/>
        <v>80.668</v>
      </c>
      <c r="G13" s="11">
        <v>1</v>
      </c>
    </row>
    <row r="14" spans="1:7" ht="18" customHeight="1">
      <c r="A14" s="9">
        <v>20211030211</v>
      </c>
      <c r="B14" s="9" t="s">
        <v>20</v>
      </c>
      <c r="C14" s="9" t="s">
        <v>22</v>
      </c>
      <c r="D14" s="9">
        <v>69.2</v>
      </c>
      <c r="E14" s="9">
        <v>85.82</v>
      </c>
      <c r="F14" s="10">
        <f t="shared" si="0"/>
        <v>79.172</v>
      </c>
      <c r="G14" s="11">
        <v>2</v>
      </c>
    </row>
    <row r="15" spans="1:7" ht="18" customHeight="1">
      <c r="A15" s="9">
        <v>20211030227</v>
      </c>
      <c r="B15" s="9" t="s">
        <v>20</v>
      </c>
      <c r="C15" s="9" t="s">
        <v>23</v>
      </c>
      <c r="D15" s="9">
        <v>70.8</v>
      </c>
      <c r="E15" s="9">
        <v>82.08</v>
      </c>
      <c r="F15" s="10">
        <f t="shared" si="0"/>
        <v>77.568</v>
      </c>
      <c r="G15" s="11">
        <v>3</v>
      </c>
    </row>
    <row r="16" spans="1:7" ht="18" customHeight="1">
      <c r="A16" s="9">
        <v>20211030226</v>
      </c>
      <c r="B16" s="9" t="s">
        <v>20</v>
      </c>
      <c r="C16" s="9" t="s">
        <v>24</v>
      </c>
      <c r="D16" s="9">
        <v>72.7</v>
      </c>
      <c r="E16" s="9">
        <v>79.52000000000001</v>
      </c>
      <c r="F16" s="10">
        <f t="shared" si="0"/>
        <v>76.792</v>
      </c>
      <c r="G16" s="11">
        <v>4</v>
      </c>
    </row>
    <row r="17" spans="1:7" ht="18" customHeight="1">
      <c r="A17" s="9">
        <v>20211030222</v>
      </c>
      <c r="B17" s="9" t="s">
        <v>20</v>
      </c>
      <c r="C17" s="9" t="s">
        <v>25</v>
      </c>
      <c r="D17" s="9">
        <v>68.3</v>
      </c>
      <c r="E17" s="9">
        <v>81.38</v>
      </c>
      <c r="F17" s="10">
        <f t="shared" si="0"/>
        <v>76.148</v>
      </c>
      <c r="G17" s="11">
        <v>5</v>
      </c>
    </row>
    <row r="18" spans="1:7" ht="18" customHeight="1">
      <c r="A18" s="9">
        <v>20211040307</v>
      </c>
      <c r="B18" s="9" t="s">
        <v>26</v>
      </c>
      <c r="C18" s="9" t="s">
        <v>27</v>
      </c>
      <c r="D18" s="9">
        <v>74.1</v>
      </c>
      <c r="E18" s="9">
        <v>86.7</v>
      </c>
      <c r="F18" s="10">
        <f t="shared" si="0"/>
        <v>81.66</v>
      </c>
      <c r="G18" s="11">
        <v>1</v>
      </c>
    </row>
    <row r="19" spans="1:7" ht="18" customHeight="1">
      <c r="A19" s="9">
        <v>20211040303</v>
      </c>
      <c r="B19" s="9" t="s">
        <v>26</v>
      </c>
      <c r="C19" s="9" t="s">
        <v>28</v>
      </c>
      <c r="D19" s="9">
        <v>70.3</v>
      </c>
      <c r="E19" s="9">
        <v>82.92</v>
      </c>
      <c r="F19" s="10">
        <f t="shared" si="0"/>
        <v>77.872</v>
      </c>
      <c r="G19" s="11">
        <v>2</v>
      </c>
    </row>
    <row r="20" spans="1:7" ht="18" customHeight="1">
      <c r="A20" s="9">
        <v>20211040301</v>
      </c>
      <c r="B20" s="9" t="s">
        <v>26</v>
      </c>
      <c r="C20" s="9" t="s">
        <v>29</v>
      </c>
      <c r="D20" s="9">
        <v>68.9</v>
      </c>
      <c r="E20" s="9">
        <v>83.42</v>
      </c>
      <c r="F20" s="10">
        <f t="shared" si="0"/>
        <v>77.612</v>
      </c>
      <c r="G20" s="11">
        <v>3</v>
      </c>
    </row>
    <row r="21" spans="1:7" ht="18" customHeight="1">
      <c r="A21" s="12" t="s">
        <v>30</v>
      </c>
      <c r="B21" s="12" t="s">
        <v>31</v>
      </c>
      <c r="C21" s="12" t="str">
        <f>"彭钲博"</f>
        <v>彭钲博</v>
      </c>
      <c r="D21" s="12" t="s">
        <v>32</v>
      </c>
      <c r="E21" s="12">
        <v>83.3</v>
      </c>
      <c r="F21" s="10">
        <f>E21</f>
        <v>83.3</v>
      </c>
      <c r="G21" s="11">
        <v>1</v>
      </c>
    </row>
    <row r="22" spans="1:7" ht="18" customHeight="1">
      <c r="A22" s="12">
        <v>20210013606</v>
      </c>
      <c r="B22" s="12" t="s">
        <v>31</v>
      </c>
      <c r="C22" s="12" t="str">
        <f>"王仁权"</f>
        <v>王仁权</v>
      </c>
      <c r="D22" s="12" t="s">
        <v>32</v>
      </c>
      <c r="E22" s="12" t="s">
        <v>33</v>
      </c>
      <c r="F22" s="10"/>
      <c r="G22" s="11"/>
    </row>
    <row r="23" spans="1:7" ht="18" customHeight="1">
      <c r="A23" s="12" t="s">
        <v>34</v>
      </c>
      <c r="B23" s="12" t="s">
        <v>35</v>
      </c>
      <c r="C23" s="12" t="str">
        <f>"陈亚丽"</f>
        <v>陈亚丽</v>
      </c>
      <c r="D23" s="12" t="s">
        <v>32</v>
      </c>
      <c r="E23" s="12">
        <v>86</v>
      </c>
      <c r="F23" s="10">
        <f aca="true" t="shared" si="1" ref="F23:F29">E23</f>
        <v>86</v>
      </c>
      <c r="G23" s="11">
        <v>1</v>
      </c>
    </row>
    <row r="24" spans="1:7" ht="18" customHeight="1">
      <c r="A24" s="12" t="s">
        <v>36</v>
      </c>
      <c r="B24" s="12" t="s">
        <v>35</v>
      </c>
      <c r="C24" s="12" t="str">
        <f>"杜雪"</f>
        <v>杜雪</v>
      </c>
      <c r="D24" s="12" t="s">
        <v>32</v>
      </c>
      <c r="E24" s="12">
        <v>79.2</v>
      </c>
      <c r="F24" s="10">
        <f t="shared" si="1"/>
        <v>79.2</v>
      </c>
      <c r="G24" s="11">
        <v>2</v>
      </c>
    </row>
    <row r="25" spans="1:7" ht="18" customHeight="1">
      <c r="A25" s="12" t="s">
        <v>37</v>
      </c>
      <c r="B25" s="12" t="s">
        <v>35</v>
      </c>
      <c r="C25" s="12" t="str">
        <f>"孙垚"</f>
        <v>孙垚</v>
      </c>
      <c r="D25" s="12" t="s">
        <v>32</v>
      </c>
      <c r="E25" s="12">
        <v>78.82000000000001</v>
      </c>
      <c r="F25" s="10">
        <f t="shared" si="1"/>
        <v>78.82000000000001</v>
      </c>
      <c r="G25" s="11">
        <v>3</v>
      </c>
    </row>
    <row r="26" spans="1:7" ht="18" customHeight="1">
      <c r="A26" s="12" t="s">
        <v>38</v>
      </c>
      <c r="B26" s="12" t="s">
        <v>35</v>
      </c>
      <c r="C26" s="12" t="str">
        <f>"曾照娟"</f>
        <v>曾照娟</v>
      </c>
      <c r="D26" s="12" t="s">
        <v>32</v>
      </c>
      <c r="E26" s="12">
        <v>78.72</v>
      </c>
      <c r="F26" s="10">
        <f t="shared" si="1"/>
        <v>78.72</v>
      </c>
      <c r="G26" s="11">
        <v>4</v>
      </c>
    </row>
    <row r="27" spans="1:7" ht="18" customHeight="1">
      <c r="A27" s="12" t="s">
        <v>39</v>
      </c>
      <c r="B27" s="12" t="s">
        <v>35</v>
      </c>
      <c r="C27" s="12" t="str">
        <f>"刘聪"</f>
        <v>刘聪</v>
      </c>
      <c r="D27" s="12" t="s">
        <v>32</v>
      </c>
      <c r="E27" s="12">
        <v>78.32000000000001</v>
      </c>
      <c r="F27" s="10">
        <f t="shared" si="1"/>
        <v>78.32000000000001</v>
      </c>
      <c r="G27" s="11">
        <v>5</v>
      </c>
    </row>
    <row r="28" spans="1:7" ht="18" customHeight="1">
      <c r="A28" s="12" t="s">
        <v>40</v>
      </c>
      <c r="B28" s="12" t="s">
        <v>41</v>
      </c>
      <c r="C28" s="12" t="str">
        <f>"陈瑞"</f>
        <v>陈瑞</v>
      </c>
      <c r="D28" s="12" t="s">
        <v>32</v>
      </c>
      <c r="E28" s="12">
        <v>85.62</v>
      </c>
      <c r="F28" s="10">
        <f t="shared" si="1"/>
        <v>85.62</v>
      </c>
      <c r="G28" s="11">
        <v>1</v>
      </c>
    </row>
    <row r="29" spans="1:7" ht="18" customHeight="1">
      <c r="A29" s="12" t="s">
        <v>42</v>
      </c>
      <c r="B29" s="12" t="s">
        <v>41</v>
      </c>
      <c r="C29" s="12" t="str">
        <f>"杨林颖"</f>
        <v>杨林颖</v>
      </c>
      <c r="D29" s="12" t="s">
        <v>32</v>
      </c>
      <c r="E29" s="12">
        <v>83.47999999999999</v>
      </c>
      <c r="F29" s="10">
        <f t="shared" si="1"/>
        <v>83.47999999999999</v>
      </c>
      <c r="G29" s="11">
        <v>2</v>
      </c>
    </row>
    <row r="30" spans="1:7" ht="18" customHeight="1">
      <c r="A30" s="9">
        <v>20211080311</v>
      </c>
      <c r="B30" s="9" t="s">
        <v>43</v>
      </c>
      <c r="C30" s="9" t="s">
        <v>44</v>
      </c>
      <c r="D30" s="9">
        <v>67.8</v>
      </c>
      <c r="E30" s="9">
        <v>83.52</v>
      </c>
      <c r="F30" s="10">
        <f aca="true" t="shared" si="2" ref="F30:F60">D30*0.4+E30*0.6</f>
        <v>77.232</v>
      </c>
      <c r="G30" s="11">
        <v>1</v>
      </c>
    </row>
    <row r="31" spans="1:7" ht="18" customHeight="1">
      <c r="A31" s="9">
        <v>20211080308</v>
      </c>
      <c r="B31" s="9" t="s">
        <v>43</v>
      </c>
      <c r="C31" s="9" t="s">
        <v>45</v>
      </c>
      <c r="D31" s="9">
        <v>63.3</v>
      </c>
      <c r="E31" s="9">
        <v>86.08</v>
      </c>
      <c r="F31" s="10">
        <f t="shared" si="2"/>
        <v>76.96799999999999</v>
      </c>
      <c r="G31" s="11">
        <v>2</v>
      </c>
    </row>
    <row r="32" spans="1:7" ht="18" customHeight="1">
      <c r="A32" s="9">
        <v>20211080313</v>
      </c>
      <c r="B32" s="9" t="s">
        <v>43</v>
      </c>
      <c r="C32" s="9" t="s">
        <v>46</v>
      </c>
      <c r="D32" s="9">
        <v>63</v>
      </c>
      <c r="E32" s="9">
        <v>84.38</v>
      </c>
      <c r="F32" s="10">
        <f t="shared" si="2"/>
        <v>75.828</v>
      </c>
      <c r="G32" s="11">
        <v>3</v>
      </c>
    </row>
    <row r="33" spans="1:7" ht="18" customHeight="1">
      <c r="A33" s="9">
        <v>20211080318</v>
      </c>
      <c r="B33" s="9" t="s">
        <v>43</v>
      </c>
      <c r="C33" s="9" t="s">
        <v>47</v>
      </c>
      <c r="D33" s="9">
        <v>68</v>
      </c>
      <c r="E33" s="9">
        <v>80.68</v>
      </c>
      <c r="F33" s="10">
        <f t="shared" si="2"/>
        <v>75.608</v>
      </c>
      <c r="G33" s="11">
        <v>4</v>
      </c>
    </row>
    <row r="34" spans="1:7" ht="18" customHeight="1">
      <c r="A34" s="9">
        <v>20211080319</v>
      </c>
      <c r="B34" s="9" t="s">
        <v>43</v>
      </c>
      <c r="C34" s="9" t="s">
        <v>48</v>
      </c>
      <c r="D34" s="9">
        <v>66.4</v>
      </c>
      <c r="E34" s="9">
        <v>81.53999999999999</v>
      </c>
      <c r="F34" s="10">
        <f t="shared" si="2"/>
        <v>75.484</v>
      </c>
      <c r="G34" s="11">
        <v>5</v>
      </c>
    </row>
    <row r="35" spans="1:7" ht="18" customHeight="1">
      <c r="A35" s="9">
        <v>20211080322</v>
      </c>
      <c r="B35" s="9" t="s">
        <v>43</v>
      </c>
      <c r="C35" s="9" t="s">
        <v>49</v>
      </c>
      <c r="D35" s="9">
        <v>63</v>
      </c>
      <c r="E35" s="9">
        <v>81.03999999999999</v>
      </c>
      <c r="F35" s="10">
        <f t="shared" si="2"/>
        <v>73.824</v>
      </c>
      <c r="G35" s="11">
        <v>6</v>
      </c>
    </row>
    <row r="36" spans="1:7" ht="18" customHeight="1">
      <c r="A36" s="9">
        <v>20211090405</v>
      </c>
      <c r="B36" s="9" t="s">
        <v>50</v>
      </c>
      <c r="C36" s="9" t="s">
        <v>51</v>
      </c>
      <c r="D36" s="9">
        <v>64.5</v>
      </c>
      <c r="E36" s="9">
        <v>81.97999999999999</v>
      </c>
      <c r="F36" s="10">
        <f t="shared" si="2"/>
        <v>74.988</v>
      </c>
      <c r="G36" s="11">
        <v>1</v>
      </c>
    </row>
    <row r="37" spans="1:7" ht="18" customHeight="1">
      <c r="A37" s="9">
        <v>20211090328</v>
      </c>
      <c r="B37" s="9" t="s">
        <v>50</v>
      </c>
      <c r="C37" s="9" t="s">
        <v>52</v>
      </c>
      <c r="D37" s="9">
        <v>69.4</v>
      </c>
      <c r="E37" s="9">
        <v>78.26</v>
      </c>
      <c r="F37" s="10">
        <f t="shared" si="2"/>
        <v>74.71600000000001</v>
      </c>
      <c r="G37" s="11">
        <v>2</v>
      </c>
    </row>
    <row r="38" spans="1:7" ht="18" customHeight="1">
      <c r="A38" s="9">
        <v>20211090402</v>
      </c>
      <c r="B38" s="9" t="s">
        <v>50</v>
      </c>
      <c r="C38" s="9" t="s">
        <v>53</v>
      </c>
      <c r="D38" s="9">
        <v>67.1</v>
      </c>
      <c r="E38" s="9">
        <v>78.66</v>
      </c>
      <c r="F38" s="10">
        <f t="shared" si="2"/>
        <v>74.036</v>
      </c>
      <c r="G38" s="11">
        <v>3</v>
      </c>
    </row>
    <row r="39" spans="1:7" ht="18" customHeight="1">
      <c r="A39" s="9">
        <v>20211090403</v>
      </c>
      <c r="B39" s="9" t="s">
        <v>50</v>
      </c>
      <c r="C39" s="9" t="s">
        <v>54</v>
      </c>
      <c r="D39" s="9">
        <v>64.6</v>
      </c>
      <c r="E39" s="9">
        <v>76.02000000000001</v>
      </c>
      <c r="F39" s="10">
        <f t="shared" si="2"/>
        <v>71.452</v>
      </c>
      <c r="G39" s="11">
        <v>4</v>
      </c>
    </row>
    <row r="40" spans="1:7" ht="18" customHeight="1">
      <c r="A40" s="9">
        <v>20211100417</v>
      </c>
      <c r="B40" s="9" t="s">
        <v>55</v>
      </c>
      <c r="C40" s="9" t="s">
        <v>56</v>
      </c>
      <c r="D40" s="9">
        <v>73.6</v>
      </c>
      <c r="E40" s="9">
        <v>83.26</v>
      </c>
      <c r="F40" s="10">
        <f t="shared" si="2"/>
        <v>79.396</v>
      </c>
      <c r="G40" s="11">
        <v>1</v>
      </c>
    </row>
    <row r="41" spans="1:7" ht="18" customHeight="1">
      <c r="A41" s="9">
        <v>20211100411</v>
      </c>
      <c r="B41" s="9" t="s">
        <v>55</v>
      </c>
      <c r="C41" s="9" t="s">
        <v>57</v>
      </c>
      <c r="D41" s="9">
        <v>66.1</v>
      </c>
      <c r="E41" s="9">
        <v>86.76000000000002</v>
      </c>
      <c r="F41" s="10">
        <f t="shared" si="2"/>
        <v>78.49600000000001</v>
      </c>
      <c r="G41" s="11">
        <v>2</v>
      </c>
    </row>
    <row r="42" spans="1:7" ht="18" customHeight="1">
      <c r="A42" s="9">
        <v>20211100413</v>
      </c>
      <c r="B42" s="9" t="s">
        <v>55</v>
      </c>
      <c r="C42" s="9" t="s">
        <v>58</v>
      </c>
      <c r="D42" s="9">
        <v>68.6</v>
      </c>
      <c r="E42" s="9">
        <v>83.74</v>
      </c>
      <c r="F42" s="10">
        <f t="shared" si="2"/>
        <v>77.684</v>
      </c>
      <c r="G42" s="11">
        <v>3</v>
      </c>
    </row>
    <row r="43" spans="1:7" ht="18" customHeight="1">
      <c r="A43" s="9">
        <v>20211110419</v>
      </c>
      <c r="B43" s="9" t="s">
        <v>59</v>
      </c>
      <c r="C43" s="9" t="s">
        <v>60</v>
      </c>
      <c r="D43" s="9">
        <v>56.1</v>
      </c>
      <c r="E43" s="9">
        <v>87.82</v>
      </c>
      <c r="F43" s="10">
        <f t="shared" si="2"/>
        <v>75.13199999999999</v>
      </c>
      <c r="G43" s="11">
        <v>1</v>
      </c>
    </row>
    <row r="44" spans="1:7" ht="18" customHeight="1">
      <c r="A44" s="9">
        <v>20211110420</v>
      </c>
      <c r="B44" s="9" t="s">
        <v>59</v>
      </c>
      <c r="C44" s="9" t="s">
        <v>61</v>
      </c>
      <c r="D44" s="9">
        <v>55.3</v>
      </c>
      <c r="E44" s="9">
        <v>84.06</v>
      </c>
      <c r="F44" s="10">
        <f t="shared" si="2"/>
        <v>72.556</v>
      </c>
      <c r="G44" s="11">
        <v>2</v>
      </c>
    </row>
    <row r="45" spans="1:7" ht="18" customHeight="1">
      <c r="A45" s="9">
        <v>20211130425</v>
      </c>
      <c r="B45" s="9" t="s">
        <v>62</v>
      </c>
      <c r="C45" s="9" t="s">
        <v>63</v>
      </c>
      <c r="D45" s="9">
        <v>72.4</v>
      </c>
      <c r="E45" s="9">
        <v>84.64</v>
      </c>
      <c r="F45" s="10">
        <f t="shared" si="2"/>
        <v>79.744</v>
      </c>
      <c r="G45" s="11">
        <v>1</v>
      </c>
    </row>
    <row r="46" spans="1:7" ht="18" customHeight="1">
      <c r="A46" s="9">
        <v>20211130427</v>
      </c>
      <c r="B46" s="9" t="s">
        <v>62</v>
      </c>
      <c r="C46" s="9" t="s">
        <v>64</v>
      </c>
      <c r="D46" s="9">
        <v>59.3</v>
      </c>
      <c r="E46" s="9">
        <v>82.02000000000001</v>
      </c>
      <c r="F46" s="10">
        <f t="shared" si="2"/>
        <v>72.932</v>
      </c>
      <c r="G46" s="11">
        <v>2</v>
      </c>
    </row>
    <row r="47" spans="1:7" ht="18" customHeight="1">
      <c r="A47" s="9">
        <v>20211130423</v>
      </c>
      <c r="B47" s="9" t="s">
        <v>62</v>
      </c>
      <c r="C47" s="9" t="s">
        <v>65</v>
      </c>
      <c r="D47" s="9">
        <v>49.9</v>
      </c>
      <c r="E47" s="9">
        <v>82.52</v>
      </c>
      <c r="F47" s="10">
        <f t="shared" si="2"/>
        <v>69.472</v>
      </c>
      <c r="G47" s="11">
        <v>3</v>
      </c>
    </row>
    <row r="48" spans="1:7" ht="18" customHeight="1">
      <c r="A48" s="9">
        <v>20211210621</v>
      </c>
      <c r="B48" s="9" t="s">
        <v>66</v>
      </c>
      <c r="C48" s="9" t="s">
        <v>67</v>
      </c>
      <c r="D48" s="9">
        <v>79.3</v>
      </c>
      <c r="E48" s="9">
        <v>86.97999999999999</v>
      </c>
      <c r="F48" s="10">
        <f t="shared" si="2"/>
        <v>83.90799999999999</v>
      </c>
      <c r="G48" s="11">
        <v>1</v>
      </c>
    </row>
    <row r="49" spans="1:7" ht="18" customHeight="1">
      <c r="A49" s="9">
        <v>20211210706</v>
      </c>
      <c r="B49" s="9" t="s">
        <v>66</v>
      </c>
      <c r="C49" s="9" t="s">
        <v>68</v>
      </c>
      <c r="D49" s="9">
        <v>72.1</v>
      </c>
      <c r="E49" s="9">
        <v>87.08</v>
      </c>
      <c r="F49" s="10">
        <f t="shared" si="2"/>
        <v>81.088</v>
      </c>
      <c r="G49" s="11">
        <v>2</v>
      </c>
    </row>
    <row r="50" spans="1:7" ht="18" customHeight="1">
      <c r="A50" s="9">
        <v>20211210605</v>
      </c>
      <c r="B50" s="9" t="s">
        <v>66</v>
      </c>
      <c r="C50" s="9" t="s">
        <v>69</v>
      </c>
      <c r="D50" s="9">
        <v>73.8</v>
      </c>
      <c r="E50" s="9">
        <v>85.38000000000001</v>
      </c>
      <c r="F50" s="10">
        <f t="shared" si="2"/>
        <v>80.748</v>
      </c>
      <c r="G50" s="11">
        <v>3</v>
      </c>
    </row>
    <row r="51" spans="1:7" ht="18" customHeight="1">
      <c r="A51" s="9">
        <v>20211210510</v>
      </c>
      <c r="B51" s="9" t="s">
        <v>66</v>
      </c>
      <c r="C51" s="9" t="s">
        <v>70</v>
      </c>
      <c r="D51" s="9">
        <v>70.1</v>
      </c>
      <c r="E51" s="9">
        <v>84.94000000000001</v>
      </c>
      <c r="F51" s="10">
        <f t="shared" si="2"/>
        <v>79.004</v>
      </c>
      <c r="G51" s="11">
        <v>4</v>
      </c>
    </row>
    <row r="52" spans="1:7" ht="18" customHeight="1">
      <c r="A52" s="9">
        <v>20211210429</v>
      </c>
      <c r="B52" s="9" t="s">
        <v>66</v>
      </c>
      <c r="C52" s="9" t="s">
        <v>71</v>
      </c>
      <c r="D52" s="9">
        <v>70.1</v>
      </c>
      <c r="E52" s="9">
        <v>84.84</v>
      </c>
      <c r="F52" s="10">
        <f t="shared" si="2"/>
        <v>78.944</v>
      </c>
      <c r="G52" s="11">
        <v>5</v>
      </c>
    </row>
    <row r="53" spans="1:7" ht="18" customHeight="1">
      <c r="A53" s="9">
        <v>20211210530</v>
      </c>
      <c r="B53" s="9" t="s">
        <v>66</v>
      </c>
      <c r="C53" s="9" t="s">
        <v>72</v>
      </c>
      <c r="D53" s="9">
        <v>73.3</v>
      </c>
      <c r="E53" s="9">
        <v>82.35999999999999</v>
      </c>
      <c r="F53" s="10">
        <f t="shared" si="2"/>
        <v>78.73599999999999</v>
      </c>
      <c r="G53" s="11">
        <v>6</v>
      </c>
    </row>
    <row r="54" spans="1:7" ht="18" customHeight="1">
      <c r="A54" s="9">
        <v>20211210516</v>
      </c>
      <c r="B54" s="9" t="s">
        <v>66</v>
      </c>
      <c r="C54" s="9" t="s">
        <v>73</v>
      </c>
      <c r="D54" s="9">
        <v>69.2</v>
      </c>
      <c r="E54" s="9">
        <v>84.97999999999999</v>
      </c>
      <c r="F54" s="10">
        <f t="shared" si="2"/>
        <v>78.66799999999999</v>
      </c>
      <c r="G54" s="11">
        <v>7</v>
      </c>
    </row>
    <row r="55" spans="1:7" ht="18" customHeight="1">
      <c r="A55" s="9">
        <v>20211210627</v>
      </c>
      <c r="B55" s="9" t="s">
        <v>66</v>
      </c>
      <c r="C55" s="9" t="s">
        <v>74</v>
      </c>
      <c r="D55" s="9">
        <v>72.9</v>
      </c>
      <c r="E55" s="9">
        <v>82.17999999999998</v>
      </c>
      <c r="F55" s="10">
        <f t="shared" si="2"/>
        <v>78.46799999999999</v>
      </c>
      <c r="G55" s="11">
        <v>8</v>
      </c>
    </row>
    <row r="56" spans="1:7" ht="18" customHeight="1">
      <c r="A56" s="9">
        <v>20211210620</v>
      </c>
      <c r="B56" s="9" t="s">
        <v>66</v>
      </c>
      <c r="C56" s="9" t="s">
        <v>75</v>
      </c>
      <c r="D56" s="9">
        <v>72.6</v>
      </c>
      <c r="E56" s="9">
        <v>82.38</v>
      </c>
      <c r="F56" s="10">
        <f t="shared" si="2"/>
        <v>78.46799999999999</v>
      </c>
      <c r="G56" s="11">
        <v>8</v>
      </c>
    </row>
    <row r="57" spans="1:7" ht="18" customHeight="1">
      <c r="A57" s="9">
        <v>20211210517</v>
      </c>
      <c r="B57" s="9" t="s">
        <v>66</v>
      </c>
      <c r="C57" s="9" t="s">
        <v>76</v>
      </c>
      <c r="D57" s="9">
        <v>70.2</v>
      </c>
      <c r="E57" s="9">
        <v>83.96</v>
      </c>
      <c r="F57" s="10">
        <f t="shared" si="2"/>
        <v>78.456</v>
      </c>
      <c r="G57" s="11">
        <v>10</v>
      </c>
    </row>
    <row r="58" spans="1:7" ht="18" customHeight="1">
      <c r="A58" s="9">
        <v>20211210525</v>
      </c>
      <c r="B58" s="9" t="s">
        <v>66</v>
      </c>
      <c r="C58" s="9" t="s">
        <v>77</v>
      </c>
      <c r="D58" s="9">
        <v>69.2</v>
      </c>
      <c r="E58" s="9">
        <v>82.48</v>
      </c>
      <c r="F58" s="10">
        <f t="shared" si="2"/>
        <v>77.168</v>
      </c>
      <c r="G58" s="11">
        <v>11</v>
      </c>
    </row>
    <row r="59" spans="1:7" ht="18" customHeight="1">
      <c r="A59" s="9">
        <v>20211210616</v>
      </c>
      <c r="B59" s="9" t="s">
        <v>66</v>
      </c>
      <c r="C59" s="9" t="s">
        <v>78</v>
      </c>
      <c r="D59" s="9">
        <v>70.5</v>
      </c>
      <c r="E59" s="9">
        <v>79.85999999999999</v>
      </c>
      <c r="F59" s="10">
        <f t="shared" si="2"/>
        <v>76.11599999999999</v>
      </c>
      <c r="G59" s="11">
        <v>12</v>
      </c>
    </row>
    <row r="60" spans="1:7" ht="18" customHeight="1">
      <c r="A60" s="9">
        <v>20211210624</v>
      </c>
      <c r="B60" s="9" t="s">
        <v>66</v>
      </c>
      <c r="C60" s="9" t="s">
        <v>79</v>
      </c>
      <c r="D60" s="9">
        <v>69.6</v>
      </c>
      <c r="E60" s="9">
        <v>78.93999999999998</v>
      </c>
      <c r="F60" s="10">
        <f t="shared" si="2"/>
        <v>75.204</v>
      </c>
      <c r="G60" s="11">
        <v>13</v>
      </c>
    </row>
    <row r="61" spans="1:7" ht="18" customHeight="1">
      <c r="A61" s="9">
        <v>20211210514</v>
      </c>
      <c r="B61" s="9" t="s">
        <v>66</v>
      </c>
      <c r="C61" s="9" t="s">
        <v>80</v>
      </c>
      <c r="D61" s="9">
        <v>72</v>
      </c>
      <c r="E61" s="9" t="s">
        <v>33</v>
      </c>
      <c r="F61" s="10"/>
      <c r="G61" s="11"/>
    </row>
    <row r="62" spans="1:7" ht="18" customHeight="1">
      <c r="A62" s="9">
        <v>20211220916</v>
      </c>
      <c r="B62" s="9" t="s">
        <v>81</v>
      </c>
      <c r="C62" s="9" t="s">
        <v>82</v>
      </c>
      <c r="D62" s="9">
        <v>71.4</v>
      </c>
      <c r="E62" s="9">
        <v>86.98</v>
      </c>
      <c r="F62" s="10">
        <f aca="true" t="shared" si="3" ref="F62:F93">D62*0.4+E62*0.6</f>
        <v>80.748</v>
      </c>
      <c r="G62" s="11">
        <v>1</v>
      </c>
    </row>
    <row r="63" spans="1:7" ht="18" customHeight="1">
      <c r="A63" s="13">
        <v>20211220911</v>
      </c>
      <c r="B63" s="13" t="s">
        <v>81</v>
      </c>
      <c r="C63" s="13" t="s">
        <v>83</v>
      </c>
      <c r="D63" s="13">
        <v>65.7</v>
      </c>
      <c r="E63" s="13">
        <v>86.44</v>
      </c>
      <c r="F63" s="10">
        <f t="shared" si="3"/>
        <v>78.144</v>
      </c>
      <c r="G63" s="11">
        <v>2</v>
      </c>
    </row>
    <row r="64" spans="1:7" ht="18" customHeight="1">
      <c r="A64" s="9">
        <v>20211220726</v>
      </c>
      <c r="B64" s="9" t="s">
        <v>81</v>
      </c>
      <c r="C64" s="9" t="s">
        <v>84</v>
      </c>
      <c r="D64" s="9">
        <v>69.6</v>
      </c>
      <c r="E64" s="9">
        <v>83.72</v>
      </c>
      <c r="F64" s="10">
        <f t="shared" si="3"/>
        <v>78.072</v>
      </c>
      <c r="G64" s="11">
        <v>3</v>
      </c>
    </row>
    <row r="65" spans="1:7" ht="18" customHeight="1">
      <c r="A65" s="9">
        <v>20211220807</v>
      </c>
      <c r="B65" s="9" t="s">
        <v>81</v>
      </c>
      <c r="C65" s="9" t="s">
        <v>85</v>
      </c>
      <c r="D65" s="9">
        <v>68.4</v>
      </c>
      <c r="E65" s="9">
        <v>84.12</v>
      </c>
      <c r="F65" s="10">
        <f t="shared" si="3"/>
        <v>77.83200000000001</v>
      </c>
      <c r="G65" s="11">
        <v>4</v>
      </c>
    </row>
    <row r="66" spans="1:7" ht="18" customHeight="1">
      <c r="A66" s="9">
        <v>20211220902</v>
      </c>
      <c r="B66" s="9" t="s">
        <v>81</v>
      </c>
      <c r="C66" s="9" t="s">
        <v>86</v>
      </c>
      <c r="D66" s="9">
        <v>71.1</v>
      </c>
      <c r="E66" s="9">
        <v>82.04</v>
      </c>
      <c r="F66" s="10">
        <f t="shared" si="3"/>
        <v>77.66399999999999</v>
      </c>
      <c r="G66" s="11">
        <v>5</v>
      </c>
    </row>
    <row r="67" spans="1:7" ht="18" customHeight="1">
      <c r="A67" s="9">
        <v>20211220712</v>
      </c>
      <c r="B67" s="9" t="s">
        <v>81</v>
      </c>
      <c r="C67" s="9" t="s">
        <v>87</v>
      </c>
      <c r="D67" s="9">
        <v>66.6</v>
      </c>
      <c r="E67" s="9">
        <v>84.66</v>
      </c>
      <c r="F67" s="10">
        <f t="shared" si="3"/>
        <v>77.436</v>
      </c>
      <c r="G67" s="11">
        <v>6</v>
      </c>
    </row>
    <row r="68" spans="1:7" ht="18" customHeight="1">
      <c r="A68" s="9">
        <v>20211220719</v>
      </c>
      <c r="B68" s="9" t="s">
        <v>81</v>
      </c>
      <c r="C68" s="9" t="s">
        <v>88</v>
      </c>
      <c r="D68" s="9">
        <v>67.2</v>
      </c>
      <c r="E68" s="9">
        <v>83.22</v>
      </c>
      <c r="F68" s="10">
        <f t="shared" si="3"/>
        <v>76.812</v>
      </c>
      <c r="G68" s="11">
        <v>7</v>
      </c>
    </row>
    <row r="69" spans="1:7" ht="18" customHeight="1">
      <c r="A69" s="9">
        <v>20211220823</v>
      </c>
      <c r="B69" s="9" t="s">
        <v>81</v>
      </c>
      <c r="C69" s="9" t="s">
        <v>89</v>
      </c>
      <c r="D69" s="9">
        <v>66.9</v>
      </c>
      <c r="E69" s="9">
        <v>83.1</v>
      </c>
      <c r="F69" s="10">
        <f t="shared" si="3"/>
        <v>76.62</v>
      </c>
      <c r="G69" s="11">
        <v>8</v>
      </c>
    </row>
    <row r="70" spans="1:7" ht="18" customHeight="1">
      <c r="A70" s="9">
        <v>20211220904</v>
      </c>
      <c r="B70" s="9" t="s">
        <v>81</v>
      </c>
      <c r="C70" s="9" t="s">
        <v>90</v>
      </c>
      <c r="D70" s="9">
        <v>66</v>
      </c>
      <c r="E70" s="9">
        <v>82.04</v>
      </c>
      <c r="F70" s="10">
        <f t="shared" si="3"/>
        <v>75.624</v>
      </c>
      <c r="G70" s="11">
        <v>9</v>
      </c>
    </row>
    <row r="71" spans="1:7" ht="18" customHeight="1">
      <c r="A71" s="9">
        <v>20211220825</v>
      </c>
      <c r="B71" s="9" t="s">
        <v>81</v>
      </c>
      <c r="C71" s="9" t="s">
        <v>91</v>
      </c>
      <c r="D71" s="9">
        <v>65.4</v>
      </c>
      <c r="E71" s="9">
        <v>80.26</v>
      </c>
      <c r="F71" s="10">
        <f t="shared" si="3"/>
        <v>74.316</v>
      </c>
      <c r="G71" s="11">
        <v>10</v>
      </c>
    </row>
    <row r="72" spans="1:7" ht="18" customHeight="1">
      <c r="A72" s="9">
        <v>20211220717</v>
      </c>
      <c r="B72" s="9" t="s">
        <v>81</v>
      </c>
      <c r="C72" s="9" t="s">
        <v>92</v>
      </c>
      <c r="D72" s="9">
        <v>67.8</v>
      </c>
      <c r="E72" s="9">
        <v>78.46</v>
      </c>
      <c r="F72" s="10">
        <f t="shared" si="3"/>
        <v>74.196</v>
      </c>
      <c r="G72" s="11">
        <v>11</v>
      </c>
    </row>
    <row r="73" spans="1:7" s="1" customFormat="1" ht="18" customHeight="1">
      <c r="A73" s="9">
        <v>20211220829</v>
      </c>
      <c r="B73" s="9" t="s">
        <v>81</v>
      </c>
      <c r="C73" s="9" t="s">
        <v>93</v>
      </c>
      <c r="D73" s="9">
        <v>66.3</v>
      </c>
      <c r="E73" s="9">
        <v>78.53999999999999</v>
      </c>
      <c r="F73" s="10">
        <f t="shared" si="3"/>
        <v>73.64399999999999</v>
      </c>
      <c r="G73" s="11">
        <v>12</v>
      </c>
    </row>
    <row r="74" spans="1:7" ht="18" customHeight="1">
      <c r="A74" s="9">
        <v>20211220906</v>
      </c>
      <c r="B74" s="9" t="s">
        <v>81</v>
      </c>
      <c r="C74" s="9" t="s">
        <v>94</v>
      </c>
      <c r="D74" s="9">
        <v>65.6</v>
      </c>
      <c r="E74" s="9">
        <v>77.5</v>
      </c>
      <c r="F74" s="10">
        <f t="shared" si="3"/>
        <v>72.74</v>
      </c>
      <c r="G74" s="11">
        <v>13</v>
      </c>
    </row>
    <row r="75" spans="1:7" ht="18" customHeight="1">
      <c r="A75" s="9">
        <v>20211231125</v>
      </c>
      <c r="B75" s="9" t="s">
        <v>95</v>
      </c>
      <c r="C75" s="9" t="s">
        <v>96</v>
      </c>
      <c r="D75" s="9">
        <v>73.3</v>
      </c>
      <c r="E75" s="9">
        <v>87.18</v>
      </c>
      <c r="F75" s="10">
        <f t="shared" si="3"/>
        <v>81.62799999999999</v>
      </c>
      <c r="G75" s="11">
        <v>1</v>
      </c>
    </row>
    <row r="76" spans="1:7" ht="18" customHeight="1">
      <c r="A76" s="9">
        <v>20211231017</v>
      </c>
      <c r="B76" s="9" t="s">
        <v>95</v>
      </c>
      <c r="C76" s="9" t="s">
        <v>97</v>
      </c>
      <c r="D76" s="9">
        <v>73</v>
      </c>
      <c r="E76" s="9">
        <v>86.56</v>
      </c>
      <c r="F76" s="10">
        <f t="shared" si="3"/>
        <v>81.136</v>
      </c>
      <c r="G76" s="11">
        <v>2</v>
      </c>
    </row>
    <row r="77" spans="1:7" ht="18" customHeight="1">
      <c r="A77" s="9">
        <v>20211231010</v>
      </c>
      <c r="B77" s="9" t="s">
        <v>95</v>
      </c>
      <c r="C77" s="9" t="s">
        <v>98</v>
      </c>
      <c r="D77" s="9">
        <v>72.6</v>
      </c>
      <c r="E77" s="9">
        <v>85.4</v>
      </c>
      <c r="F77" s="10">
        <f t="shared" si="3"/>
        <v>80.28</v>
      </c>
      <c r="G77" s="11">
        <v>3</v>
      </c>
    </row>
    <row r="78" spans="1:7" ht="18" customHeight="1">
      <c r="A78" s="9">
        <v>20211231008</v>
      </c>
      <c r="B78" s="9" t="s">
        <v>95</v>
      </c>
      <c r="C78" s="9" t="s">
        <v>99</v>
      </c>
      <c r="D78" s="9">
        <v>75.5</v>
      </c>
      <c r="E78" s="9">
        <v>82.78</v>
      </c>
      <c r="F78" s="10">
        <f t="shared" si="3"/>
        <v>79.868</v>
      </c>
      <c r="G78" s="11">
        <v>4</v>
      </c>
    </row>
    <row r="79" spans="1:7" ht="18" customHeight="1">
      <c r="A79" s="9">
        <v>20211231108</v>
      </c>
      <c r="B79" s="9" t="s">
        <v>95</v>
      </c>
      <c r="C79" s="9" t="s">
        <v>100</v>
      </c>
      <c r="D79" s="9">
        <v>75.2</v>
      </c>
      <c r="E79" s="9">
        <v>81.67999999999999</v>
      </c>
      <c r="F79" s="10">
        <f t="shared" si="3"/>
        <v>79.088</v>
      </c>
      <c r="G79" s="11">
        <v>5</v>
      </c>
    </row>
    <row r="80" spans="1:7" ht="18" customHeight="1">
      <c r="A80" s="9">
        <v>20211231119</v>
      </c>
      <c r="B80" s="9" t="s">
        <v>95</v>
      </c>
      <c r="C80" s="9" t="s">
        <v>101</v>
      </c>
      <c r="D80" s="9">
        <v>70.9</v>
      </c>
      <c r="E80" s="9">
        <v>80.46</v>
      </c>
      <c r="F80" s="10">
        <f t="shared" si="3"/>
        <v>76.636</v>
      </c>
      <c r="G80" s="11">
        <v>6</v>
      </c>
    </row>
    <row r="81" spans="1:7" ht="18" customHeight="1">
      <c r="A81" s="9">
        <v>20211231029</v>
      </c>
      <c r="B81" s="9" t="s">
        <v>95</v>
      </c>
      <c r="C81" s="9" t="s">
        <v>102</v>
      </c>
      <c r="D81" s="9">
        <v>69.8</v>
      </c>
      <c r="E81" s="9">
        <v>80.2</v>
      </c>
      <c r="F81" s="10">
        <f t="shared" si="3"/>
        <v>76.03999999999999</v>
      </c>
      <c r="G81" s="11">
        <v>7</v>
      </c>
    </row>
    <row r="82" spans="1:7" ht="18" customHeight="1">
      <c r="A82" s="9">
        <v>20211231019</v>
      </c>
      <c r="B82" s="9" t="s">
        <v>95</v>
      </c>
      <c r="C82" s="9" t="s">
        <v>103</v>
      </c>
      <c r="D82" s="9">
        <v>70.8</v>
      </c>
      <c r="E82" s="9">
        <v>78.94000000000001</v>
      </c>
      <c r="F82" s="10">
        <f t="shared" si="3"/>
        <v>75.684</v>
      </c>
      <c r="G82" s="11">
        <v>8</v>
      </c>
    </row>
    <row r="83" spans="1:7" ht="18" customHeight="1">
      <c r="A83" s="9">
        <v>20211231106</v>
      </c>
      <c r="B83" s="9" t="s">
        <v>95</v>
      </c>
      <c r="C83" s="9" t="s">
        <v>104</v>
      </c>
      <c r="D83" s="9">
        <v>72.9</v>
      </c>
      <c r="E83" s="9">
        <v>77</v>
      </c>
      <c r="F83" s="10">
        <f t="shared" si="3"/>
        <v>75.36</v>
      </c>
      <c r="G83" s="11">
        <v>9</v>
      </c>
    </row>
    <row r="84" spans="1:7" ht="18" customHeight="1">
      <c r="A84" s="9">
        <v>20211231104</v>
      </c>
      <c r="B84" s="9" t="s">
        <v>95</v>
      </c>
      <c r="C84" s="9" t="s">
        <v>105</v>
      </c>
      <c r="D84" s="9">
        <v>70.1</v>
      </c>
      <c r="E84" s="9">
        <v>76.66</v>
      </c>
      <c r="F84" s="10">
        <f t="shared" si="3"/>
        <v>74.036</v>
      </c>
      <c r="G84" s="11">
        <v>10</v>
      </c>
    </row>
    <row r="85" spans="1:7" ht="18" customHeight="1">
      <c r="A85" s="9">
        <v>20211231109</v>
      </c>
      <c r="B85" s="9" t="s">
        <v>95</v>
      </c>
      <c r="C85" s="9" t="s">
        <v>106</v>
      </c>
      <c r="D85" s="9">
        <v>70.5</v>
      </c>
      <c r="E85" s="9">
        <v>73.32000000000001</v>
      </c>
      <c r="F85" s="10">
        <f t="shared" si="3"/>
        <v>72.19200000000001</v>
      </c>
      <c r="G85" s="11">
        <v>11</v>
      </c>
    </row>
    <row r="86" spans="1:7" ht="18" customHeight="1">
      <c r="A86" s="9">
        <v>20211231121</v>
      </c>
      <c r="B86" s="9" t="s">
        <v>95</v>
      </c>
      <c r="C86" s="9" t="s">
        <v>107</v>
      </c>
      <c r="D86" s="9">
        <v>77.3</v>
      </c>
      <c r="E86" s="9">
        <v>60</v>
      </c>
      <c r="F86" s="10">
        <f t="shared" si="3"/>
        <v>66.92</v>
      </c>
      <c r="G86" s="11">
        <v>12</v>
      </c>
    </row>
    <row r="87" spans="1:7" ht="18" customHeight="1">
      <c r="A87" s="9">
        <v>20211241201</v>
      </c>
      <c r="B87" s="9" t="s">
        <v>108</v>
      </c>
      <c r="C87" s="9" t="s">
        <v>109</v>
      </c>
      <c r="D87" s="9">
        <v>77.4</v>
      </c>
      <c r="E87" s="9">
        <v>83.72</v>
      </c>
      <c r="F87" s="10">
        <f t="shared" si="3"/>
        <v>81.19200000000001</v>
      </c>
      <c r="G87" s="11">
        <v>1</v>
      </c>
    </row>
    <row r="88" spans="1:7" ht="18" customHeight="1">
      <c r="A88" s="9">
        <v>20211241202</v>
      </c>
      <c r="B88" s="9" t="s">
        <v>108</v>
      </c>
      <c r="C88" s="9" t="s">
        <v>110</v>
      </c>
      <c r="D88" s="9">
        <v>74.8</v>
      </c>
      <c r="E88" s="9">
        <v>84.6</v>
      </c>
      <c r="F88" s="10">
        <f t="shared" si="3"/>
        <v>80.68</v>
      </c>
      <c r="G88" s="11">
        <v>2</v>
      </c>
    </row>
    <row r="89" spans="1:7" ht="18" customHeight="1">
      <c r="A89" s="9">
        <v>20211251209</v>
      </c>
      <c r="B89" s="9" t="s">
        <v>111</v>
      </c>
      <c r="C89" s="9" t="s">
        <v>112</v>
      </c>
      <c r="D89" s="9">
        <v>74.2</v>
      </c>
      <c r="E89" s="9">
        <v>82.4</v>
      </c>
      <c r="F89" s="10">
        <f t="shared" si="3"/>
        <v>79.12</v>
      </c>
      <c r="G89" s="11">
        <v>1</v>
      </c>
    </row>
    <row r="90" spans="1:7" ht="18" customHeight="1">
      <c r="A90" s="9">
        <v>20211251212</v>
      </c>
      <c r="B90" s="9" t="s">
        <v>111</v>
      </c>
      <c r="C90" s="9" t="s">
        <v>113</v>
      </c>
      <c r="D90" s="9">
        <v>67.4</v>
      </c>
      <c r="E90" s="9">
        <v>82.82</v>
      </c>
      <c r="F90" s="10">
        <f t="shared" si="3"/>
        <v>76.652</v>
      </c>
      <c r="G90" s="11">
        <v>2</v>
      </c>
    </row>
    <row r="91" spans="1:7" ht="18" customHeight="1">
      <c r="A91" s="9">
        <v>20211261218</v>
      </c>
      <c r="B91" s="9" t="s">
        <v>114</v>
      </c>
      <c r="C91" s="9" t="s">
        <v>115</v>
      </c>
      <c r="D91" s="9">
        <v>65</v>
      </c>
      <c r="E91" s="9">
        <v>86.64000000000001</v>
      </c>
      <c r="F91" s="10">
        <f t="shared" si="3"/>
        <v>77.98400000000001</v>
      </c>
      <c r="G91" s="11">
        <v>1</v>
      </c>
    </row>
    <row r="92" spans="1:7" ht="18" customHeight="1">
      <c r="A92" s="9">
        <v>20211261217</v>
      </c>
      <c r="B92" s="9" t="s">
        <v>114</v>
      </c>
      <c r="C92" s="9" t="s">
        <v>116</v>
      </c>
      <c r="D92" s="9">
        <v>60.5</v>
      </c>
      <c r="E92" s="9">
        <v>81.84</v>
      </c>
      <c r="F92" s="10">
        <f t="shared" si="3"/>
        <v>73.304</v>
      </c>
      <c r="G92" s="11">
        <v>2</v>
      </c>
    </row>
    <row r="93" spans="1:7" ht="18" customHeight="1">
      <c r="A93" s="9">
        <v>20211271222</v>
      </c>
      <c r="B93" s="9" t="s">
        <v>117</v>
      </c>
      <c r="C93" s="9" t="s">
        <v>118</v>
      </c>
      <c r="D93" s="9">
        <v>61.7</v>
      </c>
      <c r="E93" s="9">
        <v>87.11999999999999</v>
      </c>
      <c r="F93" s="10">
        <f t="shared" si="3"/>
        <v>76.952</v>
      </c>
      <c r="G93" s="11">
        <v>1</v>
      </c>
    </row>
    <row r="94" spans="1:7" ht="18" customHeight="1">
      <c r="A94" s="9">
        <v>20211271221</v>
      </c>
      <c r="B94" s="9" t="s">
        <v>117</v>
      </c>
      <c r="C94" s="9" t="s">
        <v>119</v>
      </c>
      <c r="D94" s="9">
        <v>53.5</v>
      </c>
      <c r="E94" s="9">
        <v>85.1</v>
      </c>
      <c r="F94" s="10">
        <f aca="true" t="shared" si="4" ref="F94:F125">D94*0.4+E94*0.6</f>
        <v>72.46</v>
      </c>
      <c r="G94" s="11">
        <v>2</v>
      </c>
    </row>
    <row r="95" spans="1:7" ht="18" customHeight="1">
      <c r="A95" s="9">
        <v>20211281315</v>
      </c>
      <c r="B95" s="9" t="s">
        <v>120</v>
      </c>
      <c r="C95" s="9" t="s">
        <v>121</v>
      </c>
      <c r="D95" s="9">
        <v>77.9</v>
      </c>
      <c r="E95" s="9">
        <v>83.35999999999999</v>
      </c>
      <c r="F95" s="10">
        <f t="shared" si="4"/>
        <v>81.17599999999999</v>
      </c>
      <c r="G95" s="11">
        <v>1</v>
      </c>
    </row>
    <row r="96" spans="1:7" ht="18" customHeight="1">
      <c r="A96" s="9">
        <v>20211281225</v>
      </c>
      <c r="B96" s="9" t="s">
        <v>120</v>
      </c>
      <c r="C96" s="9" t="s">
        <v>122</v>
      </c>
      <c r="D96" s="9">
        <v>77.7</v>
      </c>
      <c r="E96" s="9">
        <v>82.58</v>
      </c>
      <c r="F96" s="10">
        <f t="shared" si="4"/>
        <v>80.628</v>
      </c>
      <c r="G96" s="11">
        <v>2</v>
      </c>
    </row>
    <row r="97" spans="1:7" ht="18" customHeight="1">
      <c r="A97" s="9">
        <v>20211281301</v>
      </c>
      <c r="B97" s="9" t="s">
        <v>120</v>
      </c>
      <c r="C97" s="9" t="s">
        <v>123</v>
      </c>
      <c r="D97" s="9">
        <v>78.1</v>
      </c>
      <c r="E97" s="9">
        <v>82.13999999999999</v>
      </c>
      <c r="F97" s="10">
        <f t="shared" si="4"/>
        <v>80.52399999999999</v>
      </c>
      <c r="G97" s="11">
        <v>3</v>
      </c>
    </row>
    <row r="98" spans="1:7" ht="18" customHeight="1">
      <c r="A98" s="9">
        <v>20211281306</v>
      </c>
      <c r="B98" s="9" t="s">
        <v>120</v>
      </c>
      <c r="C98" s="9" t="s">
        <v>124</v>
      </c>
      <c r="D98" s="9">
        <v>71.4</v>
      </c>
      <c r="E98" s="9">
        <v>76.8</v>
      </c>
      <c r="F98" s="10">
        <f t="shared" si="4"/>
        <v>74.64</v>
      </c>
      <c r="G98" s="11">
        <v>4</v>
      </c>
    </row>
    <row r="99" spans="1:7" ht="18" customHeight="1">
      <c r="A99" s="9">
        <v>20211281302</v>
      </c>
      <c r="B99" s="9" t="s">
        <v>120</v>
      </c>
      <c r="C99" s="9" t="s">
        <v>125</v>
      </c>
      <c r="D99" s="9">
        <v>67.5</v>
      </c>
      <c r="E99" s="9">
        <v>75.28</v>
      </c>
      <c r="F99" s="10">
        <f t="shared" si="4"/>
        <v>72.168</v>
      </c>
      <c r="G99" s="11">
        <v>5</v>
      </c>
    </row>
    <row r="100" spans="1:7" ht="18" customHeight="1">
      <c r="A100" s="9">
        <v>20211291317</v>
      </c>
      <c r="B100" s="9" t="s">
        <v>126</v>
      </c>
      <c r="C100" s="9" t="s">
        <v>127</v>
      </c>
      <c r="D100" s="9">
        <v>72.7</v>
      </c>
      <c r="E100" s="9">
        <v>87.48</v>
      </c>
      <c r="F100" s="10">
        <f t="shared" si="4"/>
        <v>81.568</v>
      </c>
      <c r="G100" s="11">
        <v>1</v>
      </c>
    </row>
    <row r="101" spans="1:7" ht="18" customHeight="1">
      <c r="A101" s="9">
        <v>20211291402</v>
      </c>
      <c r="B101" s="9" t="s">
        <v>126</v>
      </c>
      <c r="C101" s="9" t="s">
        <v>128</v>
      </c>
      <c r="D101" s="9">
        <v>70</v>
      </c>
      <c r="E101" s="9">
        <v>84.68</v>
      </c>
      <c r="F101" s="10">
        <f t="shared" si="4"/>
        <v>78.80799999999999</v>
      </c>
      <c r="G101" s="11">
        <v>2</v>
      </c>
    </row>
    <row r="102" spans="1:7" ht="18" customHeight="1">
      <c r="A102" s="9">
        <v>20211291320</v>
      </c>
      <c r="B102" s="9" t="s">
        <v>126</v>
      </c>
      <c r="C102" s="9" t="s">
        <v>129</v>
      </c>
      <c r="D102" s="9">
        <v>59.5</v>
      </c>
      <c r="E102" s="9">
        <v>76.42</v>
      </c>
      <c r="F102" s="10">
        <f t="shared" si="4"/>
        <v>69.652</v>
      </c>
      <c r="G102" s="11">
        <v>3</v>
      </c>
    </row>
    <row r="103" spans="1:7" ht="18" customHeight="1">
      <c r="A103" s="9">
        <v>20211291330</v>
      </c>
      <c r="B103" s="9" t="s">
        <v>126</v>
      </c>
      <c r="C103" s="9" t="s">
        <v>130</v>
      </c>
      <c r="D103" s="9">
        <v>60</v>
      </c>
      <c r="E103" s="9">
        <v>72.28</v>
      </c>
      <c r="F103" s="10">
        <f t="shared" si="4"/>
        <v>67.368</v>
      </c>
      <c r="G103" s="11">
        <v>4</v>
      </c>
    </row>
    <row r="104" spans="1:7" ht="18" customHeight="1">
      <c r="A104" s="9">
        <v>20211321409</v>
      </c>
      <c r="B104" s="9" t="s">
        <v>131</v>
      </c>
      <c r="C104" s="9" t="s">
        <v>132</v>
      </c>
      <c r="D104" s="9">
        <v>69.7</v>
      </c>
      <c r="E104" s="9">
        <v>84.54</v>
      </c>
      <c r="F104" s="10">
        <f t="shared" si="4"/>
        <v>78.60400000000001</v>
      </c>
      <c r="G104" s="11">
        <v>1</v>
      </c>
    </row>
    <row r="105" spans="1:7" ht="18" customHeight="1">
      <c r="A105" s="9">
        <v>20211321430</v>
      </c>
      <c r="B105" s="9" t="s">
        <v>131</v>
      </c>
      <c r="C105" s="9" t="s">
        <v>133</v>
      </c>
      <c r="D105" s="9">
        <v>73.2</v>
      </c>
      <c r="E105" s="9">
        <v>77.74000000000001</v>
      </c>
      <c r="F105" s="10">
        <f t="shared" si="4"/>
        <v>75.924</v>
      </c>
      <c r="G105" s="11">
        <v>2</v>
      </c>
    </row>
    <row r="106" spans="1:7" ht="18" customHeight="1">
      <c r="A106" s="9">
        <v>20211341505</v>
      </c>
      <c r="B106" s="9" t="s">
        <v>134</v>
      </c>
      <c r="C106" s="9" t="s">
        <v>135</v>
      </c>
      <c r="D106" s="9">
        <v>73</v>
      </c>
      <c r="E106" s="9">
        <v>85.78</v>
      </c>
      <c r="F106" s="10">
        <f t="shared" si="4"/>
        <v>80.668</v>
      </c>
      <c r="G106" s="11">
        <v>1</v>
      </c>
    </row>
    <row r="107" spans="1:7" ht="18" customHeight="1">
      <c r="A107" s="9">
        <v>20211341503</v>
      </c>
      <c r="B107" s="9" t="s">
        <v>134</v>
      </c>
      <c r="C107" s="9" t="s">
        <v>136</v>
      </c>
      <c r="D107" s="9">
        <v>69</v>
      </c>
      <c r="E107" s="9">
        <v>84.98</v>
      </c>
      <c r="F107" s="10">
        <f t="shared" si="4"/>
        <v>78.588</v>
      </c>
      <c r="G107" s="11">
        <v>2</v>
      </c>
    </row>
    <row r="108" spans="1:7" ht="18" customHeight="1">
      <c r="A108" s="9">
        <v>20211341506</v>
      </c>
      <c r="B108" s="9" t="s">
        <v>134</v>
      </c>
      <c r="C108" s="9" t="s">
        <v>137</v>
      </c>
      <c r="D108" s="9">
        <v>66.6</v>
      </c>
      <c r="E108" s="9">
        <v>81.86</v>
      </c>
      <c r="F108" s="10">
        <f t="shared" si="4"/>
        <v>75.756</v>
      </c>
      <c r="G108" s="11">
        <v>3</v>
      </c>
    </row>
    <row r="109" spans="1:7" ht="18" customHeight="1">
      <c r="A109" s="9">
        <v>20211341504</v>
      </c>
      <c r="B109" s="9" t="s">
        <v>134</v>
      </c>
      <c r="C109" s="9" t="s">
        <v>138</v>
      </c>
      <c r="D109" s="9">
        <v>56.8</v>
      </c>
      <c r="E109" s="9">
        <v>86.48</v>
      </c>
      <c r="F109" s="10">
        <f t="shared" si="4"/>
        <v>74.608</v>
      </c>
      <c r="G109" s="11">
        <v>4</v>
      </c>
    </row>
    <row r="110" spans="1:7" ht="18" customHeight="1">
      <c r="A110" s="9">
        <v>20211341514</v>
      </c>
      <c r="B110" s="9" t="s">
        <v>134</v>
      </c>
      <c r="C110" s="9" t="s">
        <v>139</v>
      </c>
      <c r="D110" s="9">
        <v>65.9</v>
      </c>
      <c r="E110" s="9">
        <v>77.93999999999998</v>
      </c>
      <c r="F110" s="10">
        <f t="shared" si="4"/>
        <v>73.124</v>
      </c>
      <c r="G110" s="11">
        <v>5</v>
      </c>
    </row>
    <row r="111" spans="1:7" ht="18" customHeight="1">
      <c r="A111" s="9">
        <v>20212011515</v>
      </c>
      <c r="B111" s="9" t="s">
        <v>140</v>
      </c>
      <c r="C111" s="9" t="s">
        <v>141</v>
      </c>
      <c r="D111" s="9">
        <v>74.4</v>
      </c>
      <c r="E111" s="9">
        <v>83.74</v>
      </c>
      <c r="F111" s="10">
        <f t="shared" si="4"/>
        <v>80.00399999999999</v>
      </c>
      <c r="G111" s="11">
        <v>1</v>
      </c>
    </row>
    <row r="112" spans="1:7" ht="18" customHeight="1">
      <c r="A112" s="9">
        <v>20212011520</v>
      </c>
      <c r="B112" s="9" t="s">
        <v>140</v>
      </c>
      <c r="C112" s="9" t="s">
        <v>142</v>
      </c>
      <c r="D112" s="9">
        <v>71</v>
      </c>
      <c r="E112" s="9">
        <v>84.22</v>
      </c>
      <c r="F112" s="10">
        <f t="shared" si="4"/>
        <v>78.932</v>
      </c>
      <c r="G112" s="11">
        <v>2</v>
      </c>
    </row>
    <row r="113" spans="1:7" ht="18" customHeight="1">
      <c r="A113" s="9">
        <v>20212011523</v>
      </c>
      <c r="B113" s="9" t="s">
        <v>140</v>
      </c>
      <c r="C113" s="9" t="s">
        <v>143</v>
      </c>
      <c r="D113" s="9">
        <v>65</v>
      </c>
      <c r="E113" s="9">
        <v>84.41999999999999</v>
      </c>
      <c r="F113" s="10">
        <f t="shared" si="4"/>
        <v>76.65199999999999</v>
      </c>
      <c r="G113" s="11">
        <v>3</v>
      </c>
    </row>
    <row r="114" spans="1:7" ht="18" customHeight="1">
      <c r="A114" s="9">
        <v>20212011518</v>
      </c>
      <c r="B114" s="9" t="s">
        <v>140</v>
      </c>
      <c r="C114" s="9" t="s">
        <v>144</v>
      </c>
      <c r="D114" s="9">
        <v>67.8</v>
      </c>
      <c r="E114" s="9">
        <v>82.1</v>
      </c>
      <c r="F114" s="10">
        <f t="shared" si="4"/>
        <v>76.38</v>
      </c>
      <c r="G114" s="11">
        <v>4</v>
      </c>
    </row>
    <row r="115" spans="1:7" ht="18" customHeight="1">
      <c r="A115" s="9">
        <v>20212011521</v>
      </c>
      <c r="B115" s="9" t="s">
        <v>140</v>
      </c>
      <c r="C115" s="9" t="s">
        <v>145</v>
      </c>
      <c r="D115" s="9">
        <v>64</v>
      </c>
      <c r="E115" s="9">
        <v>83.04</v>
      </c>
      <c r="F115" s="10">
        <f t="shared" si="4"/>
        <v>75.424</v>
      </c>
      <c r="G115" s="11">
        <v>5</v>
      </c>
    </row>
    <row r="116" spans="1:7" ht="18" customHeight="1">
      <c r="A116" s="9">
        <v>20212011524</v>
      </c>
      <c r="B116" s="9" t="s">
        <v>140</v>
      </c>
      <c r="C116" s="9" t="s">
        <v>146</v>
      </c>
      <c r="D116" s="9">
        <v>66.2</v>
      </c>
      <c r="E116" s="9">
        <v>80.92</v>
      </c>
      <c r="F116" s="10">
        <f t="shared" si="4"/>
        <v>75.03200000000001</v>
      </c>
      <c r="G116" s="11">
        <v>6</v>
      </c>
    </row>
    <row r="117" spans="1:7" ht="18" customHeight="1">
      <c r="A117" s="9">
        <v>20212021603</v>
      </c>
      <c r="B117" s="9" t="s">
        <v>147</v>
      </c>
      <c r="C117" s="9" t="s">
        <v>148</v>
      </c>
      <c r="D117" s="9">
        <v>71.5</v>
      </c>
      <c r="E117" s="9">
        <v>88.47999999999999</v>
      </c>
      <c r="F117" s="10">
        <f t="shared" si="4"/>
        <v>81.68799999999999</v>
      </c>
      <c r="G117" s="11">
        <v>1</v>
      </c>
    </row>
    <row r="118" spans="1:7" ht="18" customHeight="1">
      <c r="A118" s="9">
        <v>20212021602</v>
      </c>
      <c r="B118" s="9" t="s">
        <v>147</v>
      </c>
      <c r="C118" s="9" t="s">
        <v>149</v>
      </c>
      <c r="D118" s="9">
        <v>71.6</v>
      </c>
      <c r="E118" s="9">
        <v>86.68</v>
      </c>
      <c r="F118" s="10">
        <f t="shared" si="4"/>
        <v>80.648</v>
      </c>
      <c r="G118" s="11">
        <v>2</v>
      </c>
    </row>
    <row r="119" spans="1:7" ht="18" customHeight="1">
      <c r="A119" s="9">
        <v>20212021530</v>
      </c>
      <c r="B119" s="9" t="s">
        <v>147</v>
      </c>
      <c r="C119" s="9" t="s">
        <v>150</v>
      </c>
      <c r="D119" s="9">
        <v>68.3</v>
      </c>
      <c r="E119" s="9">
        <v>87.43999999999998</v>
      </c>
      <c r="F119" s="10">
        <f t="shared" si="4"/>
        <v>79.78399999999999</v>
      </c>
      <c r="G119" s="11">
        <v>3</v>
      </c>
    </row>
    <row r="120" spans="1:7" ht="18" customHeight="1">
      <c r="A120" s="9">
        <v>20212021529</v>
      </c>
      <c r="B120" s="9" t="s">
        <v>147</v>
      </c>
      <c r="C120" s="9" t="s">
        <v>151</v>
      </c>
      <c r="D120" s="9">
        <v>65.5</v>
      </c>
      <c r="E120" s="9">
        <v>82.76</v>
      </c>
      <c r="F120" s="10">
        <f t="shared" si="4"/>
        <v>75.856</v>
      </c>
      <c r="G120" s="11">
        <v>4</v>
      </c>
    </row>
    <row r="121" spans="1:7" ht="18" customHeight="1">
      <c r="A121" s="9">
        <v>20212021525</v>
      </c>
      <c r="B121" s="9" t="s">
        <v>147</v>
      </c>
      <c r="C121" s="9" t="s">
        <v>152</v>
      </c>
      <c r="D121" s="9">
        <v>60.1</v>
      </c>
      <c r="E121" s="9">
        <v>79.32</v>
      </c>
      <c r="F121" s="10">
        <f t="shared" si="4"/>
        <v>71.63199999999999</v>
      </c>
      <c r="G121" s="11">
        <v>5</v>
      </c>
    </row>
    <row r="122" spans="1:7" ht="18" customHeight="1">
      <c r="A122" s="9">
        <v>20212031609</v>
      </c>
      <c r="B122" s="9" t="s">
        <v>153</v>
      </c>
      <c r="C122" s="9" t="s">
        <v>154</v>
      </c>
      <c r="D122" s="9">
        <v>70.8</v>
      </c>
      <c r="E122" s="9">
        <v>87.84</v>
      </c>
      <c r="F122" s="10">
        <f t="shared" si="4"/>
        <v>81.024</v>
      </c>
      <c r="G122" s="11">
        <v>1</v>
      </c>
    </row>
    <row r="123" spans="1:7" ht="18" customHeight="1">
      <c r="A123" s="9">
        <v>20212031611</v>
      </c>
      <c r="B123" s="9" t="s">
        <v>153</v>
      </c>
      <c r="C123" s="9" t="s">
        <v>155</v>
      </c>
      <c r="D123" s="9">
        <v>72</v>
      </c>
      <c r="E123" s="9">
        <v>86.64000000000001</v>
      </c>
      <c r="F123" s="10">
        <f t="shared" si="4"/>
        <v>80.784</v>
      </c>
      <c r="G123" s="11">
        <v>2</v>
      </c>
    </row>
    <row r="124" spans="1:7" ht="18" customHeight="1">
      <c r="A124" s="9">
        <v>20212031606</v>
      </c>
      <c r="B124" s="9" t="s">
        <v>153</v>
      </c>
      <c r="C124" s="9" t="s">
        <v>156</v>
      </c>
      <c r="D124" s="9">
        <v>68.6</v>
      </c>
      <c r="E124" s="9">
        <v>88.02000000000001</v>
      </c>
      <c r="F124" s="10">
        <f t="shared" si="4"/>
        <v>80.25200000000001</v>
      </c>
      <c r="G124" s="11">
        <v>3</v>
      </c>
    </row>
    <row r="125" spans="1:7" ht="18" customHeight="1">
      <c r="A125" s="9">
        <v>20212031610</v>
      </c>
      <c r="B125" s="9" t="s">
        <v>153</v>
      </c>
      <c r="C125" s="9" t="s">
        <v>157</v>
      </c>
      <c r="D125" s="9">
        <v>65.2</v>
      </c>
      <c r="E125" s="9">
        <v>84.28</v>
      </c>
      <c r="F125" s="10">
        <f t="shared" si="4"/>
        <v>76.648</v>
      </c>
      <c r="G125" s="11">
        <v>4</v>
      </c>
    </row>
    <row r="126" spans="1:7" ht="18" customHeight="1">
      <c r="A126" s="9">
        <v>20212031613</v>
      </c>
      <c r="B126" s="9" t="s">
        <v>153</v>
      </c>
      <c r="C126" s="9" t="s">
        <v>158</v>
      </c>
      <c r="D126" s="9">
        <v>69.4</v>
      </c>
      <c r="E126" s="9">
        <v>78.5</v>
      </c>
      <c r="F126" s="10">
        <f aca="true" t="shared" si="5" ref="F126:F157">D126*0.4+E126*0.6</f>
        <v>74.86000000000001</v>
      </c>
      <c r="G126" s="11">
        <v>5</v>
      </c>
    </row>
    <row r="127" spans="1:7" ht="18" customHeight="1">
      <c r="A127" s="9">
        <v>20212041619</v>
      </c>
      <c r="B127" s="9" t="s">
        <v>159</v>
      </c>
      <c r="C127" s="9" t="s">
        <v>160</v>
      </c>
      <c r="D127" s="9">
        <v>74.3</v>
      </c>
      <c r="E127" s="9">
        <v>91.41999999999999</v>
      </c>
      <c r="F127" s="10">
        <f t="shared" si="5"/>
        <v>84.57199999999999</v>
      </c>
      <c r="G127" s="11">
        <v>1</v>
      </c>
    </row>
    <row r="128" spans="1:7" ht="18" customHeight="1">
      <c r="A128" s="9">
        <v>20212041620</v>
      </c>
      <c r="B128" s="9" t="s">
        <v>159</v>
      </c>
      <c r="C128" s="9" t="s">
        <v>161</v>
      </c>
      <c r="D128" s="9">
        <v>67.4</v>
      </c>
      <c r="E128" s="9">
        <v>86.72</v>
      </c>
      <c r="F128" s="10">
        <f t="shared" si="5"/>
        <v>78.992</v>
      </c>
      <c r="G128" s="11">
        <v>2</v>
      </c>
    </row>
    <row r="129" spans="1:7" ht="18" customHeight="1">
      <c r="A129" s="9">
        <v>20212041622</v>
      </c>
      <c r="B129" s="9" t="s">
        <v>159</v>
      </c>
      <c r="C129" s="9" t="s">
        <v>162</v>
      </c>
      <c r="D129" s="9">
        <v>70</v>
      </c>
      <c r="E129" s="9">
        <v>84.2</v>
      </c>
      <c r="F129" s="10">
        <f t="shared" si="5"/>
        <v>78.52000000000001</v>
      </c>
      <c r="G129" s="11">
        <v>3</v>
      </c>
    </row>
    <row r="130" spans="1:7" ht="18" customHeight="1">
      <c r="A130" s="9">
        <v>20212051624</v>
      </c>
      <c r="B130" s="9" t="s">
        <v>163</v>
      </c>
      <c r="C130" s="9" t="s">
        <v>164</v>
      </c>
      <c r="D130" s="9">
        <v>65.8</v>
      </c>
      <c r="E130" s="9">
        <v>86</v>
      </c>
      <c r="F130" s="10">
        <f t="shared" si="5"/>
        <v>77.92</v>
      </c>
      <c r="G130" s="11">
        <v>1</v>
      </c>
    </row>
    <row r="131" spans="1:7" ht="18" customHeight="1">
      <c r="A131" s="9">
        <v>20212051626</v>
      </c>
      <c r="B131" s="9" t="s">
        <v>163</v>
      </c>
      <c r="C131" s="9" t="s">
        <v>165</v>
      </c>
      <c r="D131" s="9">
        <v>59.7</v>
      </c>
      <c r="E131" s="9">
        <v>82.52000000000001</v>
      </c>
      <c r="F131" s="10">
        <f t="shared" si="5"/>
        <v>73.39200000000001</v>
      </c>
      <c r="G131" s="11">
        <v>2</v>
      </c>
    </row>
    <row r="132" spans="1:7" ht="18" customHeight="1">
      <c r="A132" s="9">
        <v>20212081630</v>
      </c>
      <c r="B132" s="9" t="s">
        <v>166</v>
      </c>
      <c r="C132" s="9" t="s">
        <v>167</v>
      </c>
      <c r="D132" s="9">
        <v>65.4</v>
      </c>
      <c r="E132" s="9">
        <v>86.61999999999999</v>
      </c>
      <c r="F132" s="10">
        <f t="shared" si="5"/>
        <v>78.132</v>
      </c>
      <c r="G132" s="11">
        <v>1</v>
      </c>
    </row>
    <row r="133" spans="1:7" ht="18" customHeight="1">
      <c r="A133" s="9">
        <v>20212081629</v>
      </c>
      <c r="B133" s="9" t="s">
        <v>166</v>
      </c>
      <c r="C133" s="9" t="s">
        <v>168</v>
      </c>
      <c r="D133" s="9">
        <v>68</v>
      </c>
      <c r="E133" s="9">
        <v>84.64</v>
      </c>
      <c r="F133" s="10">
        <f t="shared" si="5"/>
        <v>77.98400000000001</v>
      </c>
      <c r="G133" s="11">
        <v>2</v>
      </c>
    </row>
    <row r="134" spans="1:7" ht="18" customHeight="1">
      <c r="A134" s="9">
        <v>20212081703</v>
      </c>
      <c r="B134" s="9" t="s">
        <v>166</v>
      </c>
      <c r="C134" s="9" t="s">
        <v>169</v>
      </c>
      <c r="D134" s="9">
        <v>65.8</v>
      </c>
      <c r="E134" s="9">
        <v>83.96</v>
      </c>
      <c r="F134" s="10">
        <f t="shared" si="5"/>
        <v>76.696</v>
      </c>
      <c r="G134" s="11">
        <v>3</v>
      </c>
    </row>
    <row r="135" spans="1:7" ht="18" customHeight="1">
      <c r="A135" s="9">
        <v>20212081628</v>
      </c>
      <c r="B135" s="9" t="s">
        <v>166</v>
      </c>
      <c r="C135" s="9" t="s">
        <v>170</v>
      </c>
      <c r="D135" s="9">
        <v>63.2</v>
      </c>
      <c r="E135" s="9">
        <v>81.97999999999999</v>
      </c>
      <c r="F135" s="10">
        <f t="shared" si="5"/>
        <v>74.46799999999999</v>
      </c>
      <c r="G135" s="11">
        <v>4</v>
      </c>
    </row>
    <row r="136" spans="1:7" ht="18" customHeight="1">
      <c r="A136" s="9">
        <v>20212081627</v>
      </c>
      <c r="B136" s="9" t="s">
        <v>166</v>
      </c>
      <c r="C136" s="9" t="s">
        <v>171</v>
      </c>
      <c r="D136" s="9">
        <v>60.2</v>
      </c>
      <c r="E136" s="9">
        <v>83.08</v>
      </c>
      <c r="F136" s="10">
        <f t="shared" si="5"/>
        <v>73.928</v>
      </c>
      <c r="G136" s="11">
        <v>5</v>
      </c>
    </row>
    <row r="137" spans="1:7" ht="18" customHeight="1">
      <c r="A137" s="9">
        <v>20212081701</v>
      </c>
      <c r="B137" s="9" t="s">
        <v>166</v>
      </c>
      <c r="C137" s="9" t="s">
        <v>172</v>
      </c>
      <c r="D137" s="9">
        <v>56.1</v>
      </c>
      <c r="E137" s="9">
        <v>78.12</v>
      </c>
      <c r="F137" s="10">
        <f t="shared" si="5"/>
        <v>69.312</v>
      </c>
      <c r="G137" s="11">
        <v>6</v>
      </c>
    </row>
    <row r="138" spans="1:7" ht="18" customHeight="1">
      <c r="A138" s="9">
        <v>20212091705</v>
      </c>
      <c r="B138" s="9" t="s">
        <v>173</v>
      </c>
      <c r="C138" s="9" t="s">
        <v>174</v>
      </c>
      <c r="D138" s="9">
        <v>59.7</v>
      </c>
      <c r="E138" s="9">
        <v>90.36</v>
      </c>
      <c r="F138" s="10">
        <f t="shared" si="5"/>
        <v>78.096</v>
      </c>
      <c r="G138" s="11">
        <v>1</v>
      </c>
    </row>
    <row r="139" spans="1:7" ht="18" customHeight="1">
      <c r="A139" s="9">
        <v>20212091708</v>
      </c>
      <c r="B139" s="9" t="s">
        <v>173</v>
      </c>
      <c r="C139" s="9" t="s">
        <v>175</v>
      </c>
      <c r="D139" s="9">
        <v>66.3</v>
      </c>
      <c r="E139" s="9">
        <v>76.85999999999999</v>
      </c>
      <c r="F139" s="10">
        <f t="shared" si="5"/>
        <v>72.636</v>
      </c>
      <c r="G139" s="11">
        <v>2</v>
      </c>
    </row>
    <row r="140" spans="1:7" ht="18" customHeight="1">
      <c r="A140" s="9">
        <v>20212091704</v>
      </c>
      <c r="B140" s="9" t="s">
        <v>173</v>
      </c>
      <c r="C140" s="9" t="s">
        <v>176</v>
      </c>
      <c r="D140" s="9">
        <v>68</v>
      </c>
      <c r="E140" s="9">
        <v>75.25999999999999</v>
      </c>
      <c r="F140" s="10">
        <f t="shared" si="5"/>
        <v>72.356</v>
      </c>
      <c r="G140" s="11">
        <v>3</v>
      </c>
    </row>
    <row r="141" spans="1:7" ht="18" customHeight="1">
      <c r="A141" s="9">
        <v>20212091710</v>
      </c>
      <c r="B141" s="9" t="s">
        <v>173</v>
      </c>
      <c r="C141" s="9" t="s">
        <v>177</v>
      </c>
      <c r="D141" s="9">
        <v>60.8</v>
      </c>
      <c r="E141" s="9">
        <v>72.52000000000001</v>
      </c>
      <c r="F141" s="10">
        <f t="shared" si="5"/>
        <v>67.83200000000001</v>
      </c>
      <c r="G141" s="11">
        <v>4</v>
      </c>
    </row>
    <row r="142" spans="1:7" ht="18" customHeight="1">
      <c r="A142" s="9">
        <v>20212101713</v>
      </c>
      <c r="B142" s="9" t="s">
        <v>178</v>
      </c>
      <c r="C142" s="9" t="s">
        <v>179</v>
      </c>
      <c r="D142" s="9">
        <v>60.6</v>
      </c>
      <c r="E142" s="9">
        <v>86.52</v>
      </c>
      <c r="F142" s="10">
        <f t="shared" si="5"/>
        <v>76.152</v>
      </c>
      <c r="G142" s="11">
        <v>1</v>
      </c>
    </row>
    <row r="143" spans="1:7" ht="18" customHeight="1">
      <c r="A143" s="9">
        <v>20212101712</v>
      </c>
      <c r="B143" s="9" t="s">
        <v>178</v>
      </c>
      <c r="C143" s="9" t="s">
        <v>180</v>
      </c>
      <c r="D143" s="9">
        <v>59</v>
      </c>
      <c r="E143" s="9">
        <v>80.35999999999999</v>
      </c>
      <c r="F143" s="10">
        <f t="shared" si="5"/>
        <v>71.81599999999999</v>
      </c>
      <c r="G143" s="11">
        <v>2</v>
      </c>
    </row>
    <row r="144" spans="1:7" ht="18" customHeight="1">
      <c r="A144" s="9">
        <v>20212101714</v>
      </c>
      <c r="B144" s="9" t="s">
        <v>178</v>
      </c>
      <c r="C144" s="9" t="s">
        <v>181</v>
      </c>
      <c r="D144" s="9">
        <v>51.3</v>
      </c>
      <c r="E144" s="9">
        <v>81.6</v>
      </c>
      <c r="F144" s="10">
        <f t="shared" si="5"/>
        <v>69.47999999999999</v>
      </c>
      <c r="G144" s="11">
        <v>3</v>
      </c>
    </row>
    <row r="145" spans="1:7" ht="18" customHeight="1">
      <c r="A145" s="9">
        <v>20212121718</v>
      </c>
      <c r="B145" s="9" t="s">
        <v>182</v>
      </c>
      <c r="C145" s="9" t="s">
        <v>183</v>
      </c>
      <c r="D145" s="9">
        <v>70.5</v>
      </c>
      <c r="E145" s="9">
        <v>87.28</v>
      </c>
      <c r="F145" s="10">
        <f t="shared" si="5"/>
        <v>80.56800000000001</v>
      </c>
      <c r="G145" s="11">
        <v>1</v>
      </c>
    </row>
    <row r="146" spans="1:7" ht="18" customHeight="1">
      <c r="A146" s="9">
        <v>20212121720</v>
      </c>
      <c r="B146" s="9" t="s">
        <v>182</v>
      </c>
      <c r="C146" s="9" t="s">
        <v>184</v>
      </c>
      <c r="D146" s="9">
        <v>65</v>
      </c>
      <c r="E146" s="9">
        <v>80.2</v>
      </c>
      <c r="F146" s="10">
        <f t="shared" si="5"/>
        <v>74.12</v>
      </c>
      <c r="G146" s="11">
        <v>2</v>
      </c>
    </row>
    <row r="147" spans="1:7" ht="18" customHeight="1">
      <c r="A147" s="9">
        <v>20212121721</v>
      </c>
      <c r="B147" s="9" t="s">
        <v>182</v>
      </c>
      <c r="C147" s="9" t="s">
        <v>185</v>
      </c>
      <c r="D147" s="9">
        <v>68.3</v>
      </c>
      <c r="E147" s="9">
        <v>77.8</v>
      </c>
      <c r="F147" s="10">
        <f t="shared" si="5"/>
        <v>74</v>
      </c>
      <c r="G147" s="11">
        <v>3</v>
      </c>
    </row>
    <row r="148" spans="1:7" ht="18" customHeight="1">
      <c r="A148" s="9">
        <v>20212211728</v>
      </c>
      <c r="B148" s="9" t="s">
        <v>186</v>
      </c>
      <c r="C148" s="9" t="s">
        <v>187</v>
      </c>
      <c r="D148" s="9">
        <v>78.8</v>
      </c>
      <c r="E148" s="9">
        <v>85.8</v>
      </c>
      <c r="F148" s="10">
        <f t="shared" si="5"/>
        <v>83</v>
      </c>
      <c r="G148" s="11">
        <v>1</v>
      </c>
    </row>
    <row r="149" spans="1:7" ht="18" customHeight="1">
      <c r="A149" s="9">
        <v>20212211919</v>
      </c>
      <c r="B149" s="9" t="s">
        <v>186</v>
      </c>
      <c r="C149" s="9" t="s">
        <v>188</v>
      </c>
      <c r="D149" s="9">
        <v>74.4</v>
      </c>
      <c r="E149" s="9">
        <v>87.62</v>
      </c>
      <c r="F149" s="10">
        <f t="shared" si="5"/>
        <v>82.33200000000001</v>
      </c>
      <c r="G149" s="11">
        <v>2</v>
      </c>
    </row>
    <row r="150" spans="1:7" ht="18" customHeight="1">
      <c r="A150" s="9">
        <v>20212211804</v>
      </c>
      <c r="B150" s="9" t="s">
        <v>186</v>
      </c>
      <c r="C150" s="9" t="s">
        <v>189</v>
      </c>
      <c r="D150" s="9">
        <v>73.9</v>
      </c>
      <c r="E150" s="9">
        <v>86.2</v>
      </c>
      <c r="F150" s="10">
        <f t="shared" si="5"/>
        <v>81.28</v>
      </c>
      <c r="G150" s="11">
        <v>3</v>
      </c>
    </row>
    <row r="151" spans="1:7" ht="18" customHeight="1">
      <c r="A151" s="9">
        <v>20212211910</v>
      </c>
      <c r="B151" s="9" t="s">
        <v>186</v>
      </c>
      <c r="C151" s="9" t="s">
        <v>190</v>
      </c>
      <c r="D151" s="9">
        <v>73.2</v>
      </c>
      <c r="E151" s="9">
        <v>86.42</v>
      </c>
      <c r="F151" s="10">
        <f t="shared" si="5"/>
        <v>81.132</v>
      </c>
      <c r="G151" s="11">
        <v>4</v>
      </c>
    </row>
    <row r="152" spans="1:7" ht="18" customHeight="1">
      <c r="A152" s="9">
        <v>20212211909</v>
      </c>
      <c r="B152" s="9" t="s">
        <v>186</v>
      </c>
      <c r="C152" s="9" t="s">
        <v>191</v>
      </c>
      <c r="D152" s="9">
        <v>74.2</v>
      </c>
      <c r="E152" s="9">
        <v>85.26</v>
      </c>
      <c r="F152" s="10">
        <f t="shared" si="5"/>
        <v>80.836</v>
      </c>
      <c r="G152" s="11">
        <v>5</v>
      </c>
    </row>
    <row r="153" spans="1:7" ht="18" customHeight="1">
      <c r="A153" s="9">
        <v>20212211801</v>
      </c>
      <c r="B153" s="9" t="s">
        <v>186</v>
      </c>
      <c r="C153" s="9" t="s">
        <v>192</v>
      </c>
      <c r="D153" s="9">
        <v>73</v>
      </c>
      <c r="E153" s="9">
        <v>85.64</v>
      </c>
      <c r="F153" s="10">
        <f t="shared" si="5"/>
        <v>80.584</v>
      </c>
      <c r="G153" s="11">
        <v>6</v>
      </c>
    </row>
    <row r="154" spans="1:7" ht="18" customHeight="1">
      <c r="A154" s="9">
        <v>20212211901</v>
      </c>
      <c r="B154" s="9" t="s">
        <v>186</v>
      </c>
      <c r="C154" s="9" t="s">
        <v>193</v>
      </c>
      <c r="D154" s="9">
        <v>69.5</v>
      </c>
      <c r="E154" s="9">
        <v>85.26000000000002</v>
      </c>
      <c r="F154" s="10">
        <f t="shared" si="5"/>
        <v>78.95600000000002</v>
      </c>
      <c r="G154" s="11">
        <v>7</v>
      </c>
    </row>
    <row r="155" spans="1:7" ht="18" customHeight="1">
      <c r="A155" s="9">
        <v>20212211823</v>
      </c>
      <c r="B155" s="9" t="s">
        <v>186</v>
      </c>
      <c r="C155" s="9" t="s">
        <v>194</v>
      </c>
      <c r="D155" s="9">
        <v>69</v>
      </c>
      <c r="E155" s="9">
        <v>84.91999999999999</v>
      </c>
      <c r="F155" s="10">
        <f t="shared" si="5"/>
        <v>78.55199999999999</v>
      </c>
      <c r="G155" s="11">
        <v>8</v>
      </c>
    </row>
    <row r="156" spans="1:7" ht="18" customHeight="1">
      <c r="A156" s="9">
        <v>20212211802</v>
      </c>
      <c r="B156" s="9" t="s">
        <v>186</v>
      </c>
      <c r="C156" s="9" t="s">
        <v>195</v>
      </c>
      <c r="D156" s="9">
        <v>74.1</v>
      </c>
      <c r="E156" s="9">
        <v>80.44000000000001</v>
      </c>
      <c r="F156" s="10">
        <f t="shared" si="5"/>
        <v>77.904</v>
      </c>
      <c r="G156" s="11">
        <v>9</v>
      </c>
    </row>
    <row r="157" spans="1:7" ht="18" customHeight="1">
      <c r="A157" s="9">
        <v>20212211827</v>
      </c>
      <c r="B157" s="9" t="s">
        <v>186</v>
      </c>
      <c r="C157" s="9" t="s">
        <v>196</v>
      </c>
      <c r="D157" s="9">
        <v>73.8</v>
      </c>
      <c r="E157" s="9">
        <v>77.9</v>
      </c>
      <c r="F157" s="10">
        <f t="shared" si="5"/>
        <v>76.26</v>
      </c>
      <c r="G157" s="11">
        <v>10</v>
      </c>
    </row>
    <row r="158" spans="1:7" ht="18" customHeight="1">
      <c r="A158" s="9">
        <v>20212211822</v>
      </c>
      <c r="B158" s="9" t="s">
        <v>186</v>
      </c>
      <c r="C158" s="9" t="s">
        <v>197</v>
      </c>
      <c r="D158" s="9">
        <v>70.3</v>
      </c>
      <c r="E158" s="9">
        <v>80.13999999999999</v>
      </c>
      <c r="F158" s="10">
        <f aca="true" t="shared" si="6" ref="F158:F189">D158*0.4+E158*0.6</f>
        <v>76.204</v>
      </c>
      <c r="G158" s="11">
        <v>11</v>
      </c>
    </row>
    <row r="159" spans="1:7" ht="18" customHeight="1">
      <c r="A159" s="9">
        <v>20212211904</v>
      </c>
      <c r="B159" s="9" t="s">
        <v>186</v>
      </c>
      <c r="C159" s="9" t="s">
        <v>198</v>
      </c>
      <c r="D159" s="9">
        <v>75.7</v>
      </c>
      <c r="E159" s="9">
        <v>75.67999999999999</v>
      </c>
      <c r="F159" s="10">
        <f t="shared" si="6"/>
        <v>75.68799999999999</v>
      </c>
      <c r="G159" s="11">
        <v>12</v>
      </c>
    </row>
    <row r="160" spans="1:7" ht="18" customHeight="1">
      <c r="A160" s="9">
        <v>20212211911</v>
      </c>
      <c r="B160" s="9" t="s">
        <v>186</v>
      </c>
      <c r="C160" s="9" t="s">
        <v>199</v>
      </c>
      <c r="D160" s="9">
        <v>69</v>
      </c>
      <c r="E160" s="9">
        <v>79.61999999999999</v>
      </c>
      <c r="F160" s="10">
        <f t="shared" si="6"/>
        <v>75.37199999999999</v>
      </c>
      <c r="G160" s="11">
        <v>13</v>
      </c>
    </row>
    <row r="161" spans="1:7" ht="18" customHeight="1">
      <c r="A161" s="9">
        <v>20212211813</v>
      </c>
      <c r="B161" s="9" t="s">
        <v>186</v>
      </c>
      <c r="C161" s="9" t="s">
        <v>200</v>
      </c>
      <c r="D161" s="9">
        <v>69.6</v>
      </c>
      <c r="E161" s="9">
        <v>78.48</v>
      </c>
      <c r="F161" s="10">
        <f t="shared" si="6"/>
        <v>74.928</v>
      </c>
      <c r="G161" s="11">
        <v>14</v>
      </c>
    </row>
    <row r="162" spans="1:7" ht="18" customHeight="1">
      <c r="A162" s="9">
        <v>20212211923</v>
      </c>
      <c r="B162" s="9" t="s">
        <v>186</v>
      </c>
      <c r="C162" s="9" t="s">
        <v>201</v>
      </c>
      <c r="D162" s="9">
        <v>72.2</v>
      </c>
      <c r="E162" s="9">
        <v>76.69999999999999</v>
      </c>
      <c r="F162" s="10">
        <f t="shared" si="6"/>
        <v>74.89999999999999</v>
      </c>
      <c r="G162" s="11">
        <v>15</v>
      </c>
    </row>
    <row r="163" spans="1:7" ht="18" customHeight="1">
      <c r="A163" s="9">
        <v>20212222023</v>
      </c>
      <c r="B163" s="9" t="s">
        <v>202</v>
      </c>
      <c r="C163" s="9" t="s">
        <v>203</v>
      </c>
      <c r="D163" s="9">
        <v>72</v>
      </c>
      <c r="E163" s="9">
        <v>86.08</v>
      </c>
      <c r="F163" s="10">
        <f t="shared" si="6"/>
        <v>80.448</v>
      </c>
      <c r="G163" s="11">
        <v>1</v>
      </c>
    </row>
    <row r="164" spans="1:7" ht="18" customHeight="1">
      <c r="A164" s="9">
        <v>20212222014</v>
      </c>
      <c r="B164" s="9" t="s">
        <v>202</v>
      </c>
      <c r="C164" s="9" t="s">
        <v>204</v>
      </c>
      <c r="D164" s="9">
        <v>70.5</v>
      </c>
      <c r="E164" s="9">
        <v>86.46</v>
      </c>
      <c r="F164" s="10">
        <f t="shared" si="6"/>
        <v>80.076</v>
      </c>
      <c r="G164" s="11">
        <v>2</v>
      </c>
    </row>
    <row r="165" spans="1:7" ht="18" customHeight="1">
      <c r="A165" s="9">
        <v>20212222020</v>
      </c>
      <c r="B165" s="9" t="s">
        <v>202</v>
      </c>
      <c r="C165" s="9" t="s">
        <v>205</v>
      </c>
      <c r="D165" s="9">
        <v>75.9</v>
      </c>
      <c r="E165" s="9">
        <v>79.73999999999998</v>
      </c>
      <c r="F165" s="10">
        <f t="shared" si="6"/>
        <v>78.204</v>
      </c>
      <c r="G165" s="11">
        <v>3</v>
      </c>
    </row>
    <row r="166" spans="1:7" ht="18" customHeight="1">
      <c r="A166" s="9">
        <v>20212222105</v>
      </c>
      <c r="B166" s="9" t="s">
        <v>202</v>
      </c>
      <c r="C166" s="9" t="s">
        <v>206</v>
      </c>
      <c r="D166" s="9">
        <v>68.8</v>
      </c>
      <c r="E166" s="9">
        <v>83.78</v>
      </c>
      <c r="F166" s="10">
        <f t="shared" si="6"/>
        <v>77.788</v>
      </c>
      <c r="G166" s="11">
        <v>4</v>
      </c>
    </row>
    <row r="167" spans="1:7" ht="18" customHeight="1">
      <c r="A167" s="9">
        <v>20212222010</v>
      </c>
      <c r="B167" s="9" t="s">
        <v>202</v>
      </c>
      <c r="C167" s="9" t="s">
        <v>207</v>
      </c>
      <c r="D167" s="9">
        <v>67.2</v>
      </c>
      <c r="E167" s="9">
        <v>84.29999999999998</v>
      </c>
      <c r="F167" s="10">
        <f t="shared" si="6"/>
        <v>77.46</v>
      </c>
      <c r="G167" s="11">
        <v>5</v>
      </c>
    </row>
    <row r="168" spans="1:7" ht="18" customHeight="1">
      <c r="A168" s="9">
        <v>20212222019</v>
      </c>
      <c r="B168" s="9" t="s">
        <v>202</v>
      </c>
      <c r="C168" s="9" t="s">
        <v>208</v>
      </c>
      <c r="D168" s="9">
        <v>70.7</v>
      </c>
      <c r="E168" s="9">
        <v>80.55999999999999</v>
      </c>
      <c r="F168" s="10">
        <f t="shared" si="6"/>
        <v>76.61599999999999</v>
      </c>
      <c r="G168" s="11">
        <v>6</v>
      </c>
    </row>
    <row r="169" spans="1:7" ht="18" customHeight="1">
      <c r="A169" s="9">
        <v>20212222021</v>
      </c>
      <c r="B169" s="9" t="s">
        <v>202</v>
      </c>
      <c r="C169" s="9" t="s">
        <v>209</v>
      </c>
      <c r="D169" s="9">
        <v>73.1</v>
      </c>
      <c r="E169" s="9">
        <v>78.14000000000001</v>
      </c>
      <c r="F169" s="10">
        <f t="shared" si="6"/>
        <v>76.12400000000001</v>
      </c>
      <c r="G169" s="11">
        <v>7</v>
      </c>
    </row>
    <row r="170" spans="1:7" ht="18" customHeight="1">
      <c r="A170" s="9">
        <v>20212222028</v>
      </c>
      <c r="B170" s="9" t="s">
        <v>202</v>
      </c>
      <c r="C170" s="9" t="s">
        <v>210</v>
      </c>
      <c r="D170" s="9">
        <v>68.2</v>
      </c>
      <c r="E170" s="9">
        <v>81.22</v>
      </c>
      <c r="F170" s="10">
        <f t="shared" si="6"/>
        <v>76.012</v>
      </c>
      <c r="G170" s="11">
        <v>8</v>
      </c>
    </row>
    <row r="171" spans="1:7" ht="18" customHeight="1">
      <c r="A171" s="9">
        <v>20212222013</v>
      </c>
      <c r="B171" s="9" t="s">
        <v>202</v>
      </c>
      <c r="C171" s="9" t="s">
        <v>211</v>
      </c>
      <c r="D171" s="9">
        <v>68.4</v>
      </c>
      <c r="E171" s="9">
        <v>80.12</v>
      </c>
      <c r="F171" s="10">
        <f t="shared" si="6"/>
        <v>75.432</v>
      </c>
      <c r="G171" s="11">
        <v>9</v>
      </c>
    </row>
    <row r="172" spans="1:7" ht="18" customHeight="1">
      <c r="A172" s="9">
        <v>20212222029</v>
      </c>
      <c r="B172" s="9" t="s">
        <v>202</v>
      </c>
      <c r="C172" s="9" t="s">
        <v>212</v>
      </c>
      <c r="D172" s="9">
        <v>67.5</v>
      </c>
      <c r="E172" s="9">
        <v>80.56</v>
      </c>
      <c r="F172" s="10">
        <f t="shared" si="6"/>
        <v>75.336</v>
      </c>
      <c r="G172" s="11">
        <v>10</v>
      </c>
    </row>
    <row r="173" spans="1:7" ht="18" customHeight="1">
      <c r="A173" s="9">
        <v>20212222104</v>
      </c>
      <c r="B173" s="9" t="s">
        <v>202</v>
      </c>
      <c r="C173" s="9" t="s">
        <v>213</v>
      </c>
      <c r="D173" s="9">
        <v>67.6</v>
      </c>
      <c r="E173" s="9">
        <v>79.94</v>
      </c>
      <c r="F173" s="10">
        <f t="shared" si="6"/>
        <v>75.00399999999999</v>
      </c>
      <c r="G173" s="11">
        <v>11</v>
      </c>
    </row>
    <row r="174" spans="1:7" ht="18" customHeight="1">
      <c r="A174" s="9">
        <v>20212221930</v>
      </c>
      <c r="B174" s="9" t="s">
        <v>202</v>
      </c>
      <c r="C174" s="9" t="s">
        <v>214</v>
      </c>
      <c r="D174" s="9">
        <v>73</v>
      </c>
      <c r="E174" s="9" t="s">
        <v>33</v>
      </c>
      <c r="F174" s="10"/>
      <c r="G174" s="11"/>
    </row>
    <row r="175" spans="1:7" ht="18" customHeight="1">
      <c r="A175" s="9">
        <v>20212232128</v>
      </c>
      <c r="B175" s="9" t="s">
        <v>215</v>
      </c>
      <c r="C175" s="9" t="s">
        <v>216</v>
      </c>
      <c r="D175" s="9">
        <v>72.7</v>
      </c>
      <c r="E175" s="9">
        <v>88.8</v>
      </c>
      <c r="F175" s="10">
        <f aca="true" t="shared" si="7" ref="F175:F192">D175*0.4+E175*0.6</f>
        <v>82.36</v>
      </c>
      <c r="G175" s="11">
        <v>1</v>
      </c>
    </row>
    <row r="176" spans="1:7" ht="18" customHeight="1">
      <c r="A176" s="9">
        <v>20212232212</v>
      </c>
      <c r="B176" s="9" t="s">
        <v>215</v>
      </c>
      <c r="C176" s="9" t="s">
        <v>217</v>
      </c>
      <c r="D176" s="9">
        <v>74.3</v>
      </c>
      <c r="E176" s="9">
        <v>86</v>
      </c>
      <c r="F176" s="10">
        <f t="shared" si="7"/>
        <v>81.32</v>
      </c>
      <c r="G176" s="11">
        <v>2</v>
      </c>
    </row>
    <row r="177" spans="1:7" ht="18" customHeight="1">
      <c r="A177" s="9">
        <v>20212232129</v>
      </c>
      <c r="B177" s="9" t="s">
        <v>215</v>
      </c>
      <c r="C177" s="9" t="s">
        <v>218</v>
      </c>
      <c r="D177" s="9">
        <v>70.5</v>
      </c>
      <c r="E177" s="9">
        <v>83.56</v>
      </c>
      <c r="F177" s="10">
        <f t="shared" si="7"/>
        <v>78.33600000000001</v>
      </c>
      <c r="G177" s="11">
        <v>3</v>
      </c>
    </row>
    <row r="178" spans="1:7" ht="18" customHeight="1">
      <c r="A178" s="9">
        <v>20212232109</v>
      </c>
      <c r="B178" s="9" t="s">
        <v>215</v>
      </c>
      <c r="C178" s="9" t="s">
        <v>219</v>
      </c>
      <c r="D178" s="9">
        <v>70.9</v>
      </c>
      <c r="E178" s="9">
        <v>82.8</v>
      </c>
      <c r="F178" s="10">
        <f t="shared" si="7"/>
        <v>78.04</v>
      </c>
      <c r="G178" s="11">
        <v>4</v>
      </c>
    </row>
    <row r="179" spans="1:7" ht="18" customHeight="1">
      <c r="A179" s="9">
        <v>20212232214</v>
      </c>
      <c r="B179" s="9" t="s">
        <v>215</v>
      </c>
      <c r="C179" s="9" t="s">
        <v>220</v>
      </c>
      <c r="D179" s="9">
        <v>76.9</v>
      </c>
      <c r="E179" s="9">
        <v>77.62</v>
      </c>
      <c r="F179" s="10">
        <f t="shared" si="7"/>
        <v>77.33200000000001</v>
      </c>
      <c r="G179" s="11">
        <v>5</v>
      </c>
    </row>
    <row r="180" spans="1:7" ht="18" customHeight="1">
      <c r="A180" s="9">
        <v>20212232127</v>
      </c>
      <c r="B180" s="9" t="s">
        <v>215</v>
      </c>
      <c r="C180" s="9" t="s">
        <v>221</v>
      </c>
      <c r="D180" s="9">
        <v>75</v>
      </c>
      <c r="E180" s="9">
        <v>77.64</v>
      </c>
      <c r="F180" s="10">
        <f t="shared" si="7"/>
        <v>76.584</v>
      </c>
      <c r="G180" s="11">
        <v>6</v>
      </c>
    </row>
    <row r="181" spans="1:7" ht="18" customHeight="1">
      <c r="A181" s="9">
        <v>20212232205</v>
      </c>
      <c r="B181" s="9" t="s">
        <v>215</v>
      </c>
      <c r="C181" s="9" t="s">
        <v>222</v>
      </c>
      <c r="D181" s="9">
        <v>69.5</v>
      </c>
      <c r="E181" s="9">
        <v>80.26</v>
      </c>
      <c r="F181" s="10">
        <f t="shared" si="7"/>
        <v>75.956</v>
      </c>
      <c r="G181" s="11">
        <v>7</v>
      </c>
    </row>
    <row r="182" spans="1:7" ht="18" customHeight="1">
      <c r="A182" s="9">
        <v>20212232110</v>
      </c>
      <c r="B182" s="9" t="s">
        <v>215</v>
      </c>
      <c r="C182" s="9" t="s">
        <v>223</v>
      </c>
      <c r="D182" s="9">
        <v>72.3</v>
      </c>
      <c r="E182" s="9">
        <v>73.36</v>
      </c>
      <c r="F182" s="10">
        <f t="shared" si="7"/>
        <v>72.936</v>
      </c>
      <c r="G182" s="11">
        <v>8</v>
      </c>
    </row>
    <row r="183" spans="1:7" ht="18" customHeight="1">
      <c r="A183" s="9">
        <v>20212232107</v>
      </c>
      <c r="B183" s="9" t="s">
        <v>215</v>
      </c>
      <c r="C183" s="9" t="s">
        <v>224</v>
      </c>
      <c r="D183" s="9">
        <v>73</v>
      </c>
      <c r="E183" s="9">
        <v>69.32000000000001</v>
      </c>
      <c r="F183" s="10">
        <f t="shared" si="7"/>
        <v>70.792</v>
      </c>
      <c r="G183" s="11">
        <v>9</v>
      </c>
    </row>
    <row r="184" spans="1:7" ht="18" customHeight="1">
      <c r="A184" s="9">
        <v>20212242225</v>
      </c>
      <c r="B184" s="9" t="s">
        <v>225</v>
      </c>
      <c r="C184" s="9" t="s">
        <v>226</v>
      </c>
      <c r="D184" s="9">
        <v>69.8</v>
      </c>
      <c r="E184" s="9">
        <v>80.23999999999998</v>
      </c>
      <c r="F184" s="10">
        <f t="shared" si="7"/>
        <v>76.064</v>
      </c>
      <c r="G184" s="11">
        <v>1</v>
      </c>
    </row>
    <row r="185" spans="1:7" ht="18" customHeight="1">
      <c r="A185" s="9">
        <v>20212242305</v>
      </c>
      <c r="B185" s="9" t="s">
        <v>225</v>
      </c>
      <c r="C185" s="9" t="s">
        <v>227</v>
      </c>
      <c r="D185" s="9">
        <v>64.9</v>
      </c>
      <c r="E185" s="9">
        <v>79.96000000000001</v>
      </c>
      <c r="F185" s="10">
        <f t="shared" si="7"/>
        <v>73.936</v>
      </c>
      <c r="G185" s="11">
        <v>2</v>
      </c>
    </row>
    <row r="186" spans="1:7" ht="18" customHeight="1">
      <c r="A186" s="9">
        <v>20212242307</v>
      </c>
      <c r="B186" s="9" t="s">
        <v>225</v>
      </c>
      <c r="C186" s="9" t="s">
        <v>228</v>
      </c>
      <c r="D186" s="9">
        <v>66</v>
      </c>
      <c r="E186" s="9">
        <v>70.34</v>
      </c>
      <c r="F186" s="10">
        <f t="shared" si="7"/>
        <v>68.604</v>
      </c>
      <c r="G186" s="11">
        <v>3</v>
      </c>
    </row>
    <row r="187" spans="1:7" ht="18" customHeight="1">
      <c r="A187" s="9">
        <v>20212252308</v>
      </c>
      <c r="B187" s="9" t="s">
        <v>229</v>
      </c>
      <c r="C187" s="9" t="s">
        <v>230</v>
      </c>
      <c r="D187" s="9">
        <v>66</v>
      </c>
      <c r="E187" s="9">
        <v>90.1</v>
      </c>
      <c r="F187" s="10">
        <f t="shared" si="7"/>
        <v>80.46</v>
      </c>
      <c r="G187" s="11">
        <v>1</v>
      </c>
    </row>
    <row r="188" spans="1:7" ht="18" customHeight="1">
      <c r="A188" s="9">
        <v>20212252311</v>
      </c>
      <c r="B188" s="9" t="s">
        <v>229</v>
      </c>
      <c r="C188" s="9" t="s">
        <v>231</v>
      </c>
      <c r="D188" s="9">
        <v>60.6</v>
      </c>
      <c r="E188" s="9">
        <v>83.14000000000001</v>
      </c>
      <c r="F188" s="10">
        <f t="shared" si="7"/>
        <v>74.12400000000001</v>
      </c>
      <c r="G188" s="11">
        <v>2</v>
      </c>
    </row>
    <row r="189" spans="1:7" ht="18" customHeight="1">
      <c r="A189" s="9">
        <v>20212252314</v>
      </c>
      <c r="B189" s="9" t="s">
        <v>229</v>
      </c>
      <c r="C189" s="9" t="s">
        <v>232</v>
      </c>
      <c r="D189" s="9">
        <v>60.5</v>
      </c>
      <c r="E189" s="9">
        <v>80.72</v>
      </c>
      <c r="F189" s="10">
        <f t="shared" si="7"/>
        <v>72.632</v>
      </c>
      <c r="G189" s="11">
        <v>3</v>
      </c>
    </row>
    <row r="190" spans="1:7" ht="18" customHeight="1">
      <c r="A190" s="9">
        <v>20212252316</v>
      </c>
      <c r="B190" s="9" t="s">
        <v>229</v>
      </c>
      <c r="C190" s="9" t="s">
        <v>233</v>
      </c>
      <c r="D190" s="9">
        <v>54.4</v>
      </c>
      <c r="E190" s="9">
        <v>76.04</v>
      </c>
      <c r="F190" s="10">
        <f t="shared" si="7"/>
        <v>67.384</v>
      </c>
      <c r="G190" s="11">
        <v>4</v>
      </c>
    </row>
    <row r="191" spans="1:7" ht="18" customHeight="1">
      <c r="A191" s="9">
        <v>20212262321</v>
      </c>
      <c r="B191" s="9" t="s">
        <v>234</v>
      </c>
      <c r="C191" s="9" t="s">
        <v>235</v>
      </c>
      <c r="D191" s="9">
        <v>66.8</v>
      </c>
      <c r="E191" s="9">
        <v>86.54</v>
      </c>
      <c r="F191" s="10">
        <f t="shared" si="7"/>
        <v>78.64399999999999</v>
      </c>
      <c r="G191" s="11">
        <v>1</v>
      </c>
    </row>
    <row r="192" spans="1:7" ht="18" customHeight="1">
      <c r="A192" s="9">
        <v>20212262320</v>
      </c>
      <c r="B192" s="9" t="s">
        <v>234</v>
      </c>
      <c r="C192" s="9" t="s">
        <v>236</v>
      </c>
      <c r="D192" s="9">
        <v>59.9</v>
      </c>
      <c r="E192" s="9">
        <v>70.64000000000001</v>
      </c>
      <c r="F192" s="10">
        <f t="shared" si="7"/>
        <v>66.34400000000001</v>
      </c>
      <c r="G192" s="11">
        <v>2</v>
      </c>
    </row>
    <row r="193" spans="1:7" ht="18" customHeight="1">
      <c r="A193" s="9">
        <v>20212262317</v>
      </c>
      <c r="B193" s="9" t="s">
        <v>234</v>
      </c>
      <c r="C193" s="9" t="s">
        <v>237</v>
      </c>
      <c r="D193" s="9">
        <v>69.9</v>
      </c>
      <c r="E193" s="9" t="s">
        <v>33</v>
      </c>
      <c r="F193" s="10"/>
      <c r="G193" s="11"/>
    </row>
    <row r="194" spans="1:7" ht="18" customHeight="1">
      <c r="A194" s="9">
        <v>20212272329</v>
      </c>
      <c r="B194" s="9" t="s">
        <v>238</v>
      </c>
      <c r="C194" s="9" t="s">
        <v>239</v>
      </c>
      <c r="D194" s="9">
        <v>64.3</v>
      </c>
      <c r="E194" s="9">
        <v>84.24</v>
      </c>
      <c r="F194" s="10">
        <f aca="true" t="shared" si="8" ref="F194:F215">D194*0.4+E194*0.6</f>
        <v>76.26400000000001</v>
      </c>
      <c r="G194" s="11">
        <v>1</v>
      </c>
    </row>
    <row r="195" spans="1:7" ht="18" customHeight="1">
      <c r="A195" s="9">
        <v>20212282413</v>
      </c>
      <c r="B195" s="9" t="s">
        <v>240</v>
      </c>
      <c r="C195" s="9" t="s">
        <v>241</v>
      </c>
      <c r="D195" s="9">
        <v>74.5</v>
      </c>
      <c r="E195" s="9">
        <v>87.7</v>
      </c>
      <c r="F195" s="10">
        <f t="shared" si="8"/>
        <v>82.42</v>
      </c>
      <c r="G195" s="11">
        <v>1</v>
      </c>
    </row>
    <row r="196" spans="1:7" ht="18" customHeight="1">
      <c r="A196" s="9">
        <v>20212282404</v>
      </c>
      <c r="B196" s="9" t="s">
        <v>240</v>
      </c>
      <c r="C196" s="9" t="s">
        <v>242</v>
      </c>
      <c r="D196" s="9">
        <v>76.2</v>
      </c>
      <c r="E196" s="9">
        <v>85.49999999999999</v>
      </c>
      <c r="F196" s="10">
        <f t="shared" si="8"/>
        <v>81.78</v>
      </c>
      <c r="G196" s="11">
        <v>2</v>
      </c>
    </row>
    <row r="197" spans="1:7" ht="18" customHeight="1">
      <c r="A197" s="9">
        <v>20212282402</v>
      </c>
      <c r="B197" s="9" t="s">
        <v>240</v>
      </c>
      <c r="C197" s="9" t="s">
        <v>243</v>
      </c>
      <c r="D197" s="9">
        <v>74.9</v>
      </c>
      <c r="E197" s="9">
        <v>84.38</v>
      </c>
      <c r="F197" s="10">
        <f t="shared" si="8"/>
        <v>80.588</v>
      </c>
      <c r="G197" s="11">
        <v>3</v>
      </c>
    </row>
    <row r="198" spans="1:7" ht="18" customHeight="1">
      <c r="A198" s="9">
        <v>20212282405</v>
      </c>
      <c r="B198" s="9" t="s">
        <v>240</v>
      </c>
      <c r="C198" s="9" t="s">
        <v>244</v>
      </c>
      <c r="D198" s="9">
        <v>74.8</v>
      </c>
      <c r="E198" s="9">
        <v>83.64</v>
      </c>
      <c r="F198" s="10">
        <f t="shared" si="8"/>
        <v>80.104</v>
      </c>
      <c r="G198" s="11">
        <v>4</v>
      </c>
    </row>
    <row r="199" spans="1:7" ht="18" customHeight="1">
      <c r="A199" s="9">
        <v>20212282409</v>
      </c>
      <c r="B199" s="9" t="s">
        <v>240</v>
      </c>
      <c r="C199" s="9" t="s">
        <v>245</v>
      </c>
      <c r="D199" s="9">
        <v>69.8</v>
      </c>
      <c r="E199" s="9">
        <v>84.58</v>
      </c>
      <c r="F199" s="10">
        <f t="shared" si="8"/>
        <v>78.668</v>
      </c>
      <c r="G199" s="11">
        <v>5</v>
      </c>
    </row>
    <row r="200" spans="1:7" ht="18" customHeight="1">
      <c r="A200" s="9">
        <v>20212282417</v>
      </c>
      <c r="B200" s="9" t="s">
        <v>240</v>
      </c>
      <c r="C200" s="9" t="s">
        <v>246</v>
      </c>
      <c r="D200" s="9">
        <v>68.4</v>
      </c>
      <c r="E200" s="9">
        <v>81.55999999999999</v>
      </c>
      <c r="F200" s="10">
        <f t="shared" si="8"/>
        <v>76.29599999999999</v>
      </c>
      <c r="G200" s="11">
        <v>6</v>
      </c>
    </row>
    <row r="201" spans="1:7" ht="18" customHeight="1">
      <c r="A201" s="9">
        <v>20212292420</v>
      </c>
      <c r="B201" s="9" t="s">
        <v>247</v>
      </c>
      <c r="C201" s="9" t="s">
        <v>248</v>
      </c>
      <c r="D201" s="9">
        <v>69.4</v>
      </c>
      <c r="E201" s="9">
        <v>92.14000000000001</v>
      </c>
      <c r="F201" s="10">
        <f t="shared" si="8"/>
        <v>83.04400000000001</v>
      </c>
      <c r="G201" s="11">
        <v>1</v>
      </c>
    </row>
    <row r="202" spans="1:7" ht="18" customHeight="1">
      <c r="A202" s="9">
        <v>20212292423</v>
      </c>
      <c r="B202" s="9" t="s">
        <v>247</v>
      </c>
      <c r="C202" s="9" t="s">
        <v>249</v>
      </c>
      <c r="D202" s="9">
        <v>56.6</v>
      </c>
      <c r="E202" s="9">
        <v>87.08000000000001</v>
      </c>
      <c r="F202" s="10">
        <f t="shared" si="8"/>
        <v>74.888</v>
      </c>
      <c r="G202" s="11">
        <v>2</v>
      </c>
    </row>
    <row r="203" spans="1:7" ht="18" customHeight="1">
      <c r="A203" s="9">
        <v>20212292425</v>
      </c>
      <c r="B203" s="9" t="s">
        <v>247</v>
      </c>
      <c r="C203" s="9" t="s">
        <v>250</v>
      </c>
      <c r="D203" s="9">
        <v>59.2</v>
      </c>
      <c r="E203" s="9">
        <v>81.86</v>
      </c>
      <c r="F203" s="10">
        <f t="shared" si="8"/>
        <v>72.796</v>
      </c>
      <c r="G203" s="11">
        <v>3</v>
      </c>
    </row>
    <row r="204" spans="1:7" ht="18" customHeight="1">
      <c r="A204" s="9">
        <v>20212292421</v>
      </c>
      <c r="B204" s="9" t="s">
        <v>247</v>
      </c>
      <c r="C204" s="9" t="s">
        <v>251</v>
      </c>
      <c r="D204" s="9">
        <v>60.3</v>
      </c>
      <c r="E204" s="9">
        <v>79.1</v>
      </c>
      <c r="F204" s="10">
        <f t="shared" si="8"/>
        <v>71.58</v>
      </c>
      <c r="G204" s="11">
        <v>4</v>
      </c>
    </row>
    <row r="205" spans="1:7" ht="18" customHeight="1">
      <c r="A205" s="9">
        <v>20212292418</v>
      </c>
      <c r="B205" s="9" t="s">
        <v>247</v>
      </c>
      <c r="C205" s="9" t="s">
        <v>252</v>
      </c>
      <c r="D205" s="9">
        <v>64.6</v>
      </c>
      <c r="E205" s="9">
        <v>75.88</v>
      </c>
      <c r="F205" s="10">
        <f t="shared" si="8"/>
        <v>71.368</v>
      </c>
      <c r="G205" s="11">
        <v>5</v>
      </c>
    </row>
    <row r="206" spans="1:7" ht="18" customHeight="1">
      <c r="A206" s="9">
        <v>20212302509</v>
      </c>
      <c r="B206" s="9" t="s">
        <v>253</v>
      </c>
      <c r="C206" s="9" t="s">
        <v>254</v>
      </c>
      <c r="D206" s="9">
        <v>65.9</v>
      </c>
      <c r="E206" s="9">
        <v>83.02</v>
      </c>
      <c r="F206" s="10">
        <f t="shared" si="8"/>
        <v>76.172</v>
      </c>
      <c r="G206" s="11">
        <v>1</v>
      </c>
    </row>
    <row r="207" spans="1:7" ht="18" customHeight="1">
      <c r="A207" s="9">
        <v>20212302503</v>
      </c>
      <c r="B207" s="9" t="s">
        <v>253</v>
      </c>
      <c r="C207" s="9" t="s">
        <v>255</v>
      </c>
      <c r="D207" s="9">
        <v>67.6</v>
      </c>
      <c r="E207" s="9">
        <v>75.19999999999999</v>
      </c>
      <c r="F207" s="10">
        <f t="shared" si="8"/>
        <v>72.16</v>
      </c>
      <c r="G207" s="11">
        <v>2</v>
      </c>
    </row>
    <row r="208" spans="1:7" ht="18" customHeight="1">
      <c r="A208" s="9">
        <v>20212302508</v>
      </c>
      <c r="B208" s="9" t="s">
        <v>253</v>
      </c>
      <c r="C208" s="9" t="s">
        <v>256</v>
      </c>
      <c r="D208" s="9">
        <v>62.5</v>
      </c>
      <c r="E208" s="9">
        <v>72.28</v>
      </c>
      <c r="F208" s="10">
        <f t="shared" si="8"/>
        <v>68.368</v>
      </c>
      <c r="G208" s="11">
        <v>3</v>
      </c>
    </row>
    <row r="209" spans="1:7" ht="18" customHeight="1">
      <c r="A209" s="9">
        <v>20212312516</v>
      </c>
      <c r="B209" s="9" t="s">
        <v>257</v>
      </c>
      <c r="C209" s="9" t="s">
        <v>258</v>
      </c>
      <c r="D209" s="9">
        <v>66.3</v>
      </c>
      <c r="E209" s="9">
        <v>82.24</v>
      </c>
      <c r="F209" s="10">
        <f t="shared" si="8"/>
        <v>75.86399999999999</v>
      </c>
      <c r="G209" s="11">
        <v>1</v>
      </c>
    </row>
    <row r="210" spans="1:7" ht="18" customHeight="1">
      <c r="A210" s="9">
        <v>20212312520</v>
      </c>
      <c r="B210" s="9" t="s">
        <v>257</v>
      </c>
      <c r="C210" s="9" t="s">
        <v>259</v>
      </c>
      <c r="D210" s="9">
        <v>64.6</v>
      </c>
      <c r="E210" s="9">
        <v>81.4</v>
      </c>
      <c r="F210" s="10">
        <f t="shared" si="8"/>
        <v>74.68</v>
      </c>
      <c r="G210" s="11">
        <v>2</v>
      </c>
    </row>
    <row r="211" spans="1:7" ht="18" customHeight="1">
      <c r="A211" s="9">
        <v>20212322525</v>
      </c>
      <c r="B211" s="9" t="s">
        <v>260</v>
      </c>
      <c r="C211" s="9" t="s">
        <v>261</v>
      </c>
      <c r="D211" s="9">
        <v>71.4</v>
      </c>
      <c r="E211" s="9">
        <v>86.32</v>
      </c>
      <c r="F211" s="10">
        <f t="shared" si="8"/>
        <v>80.352</v>
      </c>
      <c r="G211" s="11">
        <v>1</v>
      </c>
    </row>
    <row r="212" spans="1:7" ht="18" customHeight="1">
      <c r="A212" s="9">
        <v>20212322529</v>
      </c>
      <c r="B212" s="9" t="s">
        <v>260</v>
      </c>
      <c r="C212" s="9" t="s">
        <v>262</v>
      </c>
      <c r="D212" s="9">
        <v>70.2</v>
      </c>
      <c r="E212" s="9">
        <v>82.88</v>
      </c>
      <c r="F212" s="10">
        <f t="shared" si="8"/>
        <v>77.80799999999999</v>
      </c>
      <c r="G212" s="11">
        <v>2</v>
      </c>
    </row>
    <row r="213" spans="1:7" ht="18" customHeight="1">
      <c r="A213" s="9">
        <v>20212322528</v>
      </c>
      <c r="B213" s="9" t="s">
        <v>260</v>
      </c>
      <c r="C213" s="9" t="s">
        <v>263</v>
      </c>
      <c r="D213" s="9">
        <v>73.3</v>
      </c>
      <c r="E213" s="9">
        <v>78.78</v>
      </c>
      <c r="F213" s="10">
        <f t="shared" si="8"/>
        <v>76.588</v>
      </c>
      <c r="G213" s="11">
        <v>3</v>
      </c>
    </row>
    <row r="214" spans="1:7" ht="18" customHeight="1">
      <c r="A214" s="9">
        <v>20212332615</v>
      </c>
      <c r="B214" s="9" t="s">
        <v>264</v>
      </c>
      <c r="C214" s="9" t="s">
        <v>265</v>
      </c>
      <c r="D214" s="9">
        <v>68.8</v>
      </c>
      <c r="E214" s="9">
        <v>84.98</v>
      </c>
      <c r="F214" s="10">
        <f t="shared" si="8"/>
        <v>78.508</v>
      </c>
      <c r="G214" s="11">
        <v>1</v>
      </c>
    </row>
    <row r="215" spans="1:7" ht="18" customHeight="1">
      <c r="A215" s="9">
        <v>20212332614</v>
      </c>
      <c r="B215" s="9" t="s">
        <v>264</v>
      </c>
      <c r="C215" s="9" t="s">
        <v>266</v>
      </c>
      <c r="D215" s="9">
        <v>65.3</v>
      </c>
      <c r="E215" s="9">
        <v>82.98</v>
      </c>
      <c r="F215" s="10">
        <f t="shared" si="8"/>
        <v>75.908</v>
      </c>
      <c r="G215" s="11">
        <v>2</v>
      </c>
    </row>
    <row r="216" spans="1:7" ht="18" customHeight="1">
      <c r="A216" s="12" t="s">
        <v>267</v>
      </c>
      <c r="B216" s="12" t="s">
        <v>268</v>
      </c>
      <c r="C216" s="12" t="str">
        <f>"曹萌"</f>
        <v>曹萌</v>
      </c>
      <c r="D216" s="12" t="s">
        <v>32</v>
      </c>
      <c r="E216" s="12">
        <v>86.4</v>
      </c>
      <c r="F216" s="10">
        <f aca="true" t="shared" si="9" ref="F216:F223">E216</f>
        <v>86.4</v>
      </c>
      <c r="G216" s="11">
        <v>1</v>
      </c>
    </row>
    <row r="217" spans="1:7" ht="18" customHeight="1">
      <c r="A217" s="12" t="s">
        <v>269</v>
      </c>
      <c r="B217" s="12" t="s">
        <v>268</v>
      </c>
      <c r="C217" s="12" t="str">
        <f>"胡健"</f>
        <v>胡健</v>
      </c>
      <c r="D217" s="12" t="s">
        <v>32</v>
      </c>
      <c r="E217" s="12">
        <v>84.14</v>
      </c>
      <c r="F217" s="10">
        <f t="shared" si="9"/>
        <v>84.14</v>
      </c>
      <c r="G217" s="11">
        <v>2</v>
      </c>
    </row>
    <row r="218" spans="1:7" ht="18" customHeight="1">
      <c r="A218" s="12" t="s">
        <v>270</v>
      </c>
      <c r="B218" s="12" t="s">
        <v>268</v>
      </c>
      <c r="C218" s="12" t="str">
        <f>"白勇姣"</f>
        <v>白勇姣</v>
      </c>
      <c r="D218" s="12" t="s">
        <v>32</v>
      </c>
      <c r="E218" s="12">
        <v>82.94</v>
      </c>
      <c r="F218" s="10">
        <f t="shared" si="9"/>
        <v>82.94</v>
      </c>
      <c r="G218" s="11">
        <v>3</v>
      </c>
    </row>
    <row r="219" spans="1:7" ht="18" customHeight="1">
      <c r="A219" s="12" t="s">
        <v>271</v>
      </c>
      <c r="B219" s="12" t="s">
        <v>268</v>
      </c>
      <c r="C219" s="12" t="str">
        <f>"庆芯菲"</f>
        <v>庆芯菲</v>
      </c>
      <c r="D219" s="12" t="s">
        <v>32</v>
      </c>
      <c r="E219" s="12">
        <v>81.58</v>
      </c>
      <c r="F219" s="10">
        <f t="shared" si="9"/>
        <v>81.58</v>
      </c>
      <c r="G219" s="11">
        <v>4</v>
      </c>
    </row>
    <row r="220" spans="1:7" ht="18" customHeight="1">
      <c r="A220" s="12" t="s">
        <v>272</v>
      </c>
      <c r="B220" s="12" t="s">
        <v>273</v>
      </c>
      <c r="C220" s="12" t="str">
        <f>"张建文"</f>
        <v>张建文</v>
      </c>
      <c r="D220" s="12" t="s">
        <v>32</v>
      </c>
      <c r="E220" s="12">
        <v>87.26</v>
      </c>
      <c r="F220" s="10">
        <f t="shared" si="9"/>
        <v>87.26</v>
      </c>
      <c r="G220" s="11">
        <v>1</v>
      </c>
    </row>
    <row r="221" spans="1:7" ht="18" customHeight="1">
      <c r="A221" s="12" t="s">
        <v>274</v>
      </c>
      <c r="B221" s="12" t="s">
        <v>273</v>
      </c>
      <c r="C221" s="12" t="str">
        <f>"武霜"</f>
        <v>武霜</v>
      </c>
      <c r="D221" s="12" t="s">
        <v>32</v>
      </c>
      <c r="E221" s="12">
        <v>86.94</v>
      </c>
      <c r="F221" s="10">
        <f t="shared" si="9"/>
        <v>86.94</v>
      </c>
      <c r="G221" s="11">
        <v>2</v>
      </c>
    </row>
    <row r="222" spans="1:7" ht="18" customHeight="1">
      <c r="A222" s="12" t="s">
        <v>275</v>
      </c>
      <c r="B222" s="12" t="s">
        <v>273</v>
      </c>
      <c r="C222" s="12" t="str">
        <f>"张聪"</f>
        <v>张聪</v>
      </c>
      <c r="D222" s="12" t="s">
        <v>32</v>
      </c>
      <c r="E222" s="12">
        <v>86.88</v>
      </c>
      <c r="F222" s="10">
        <f t="shared" si="9"/>
        <v>86.88</v>
      </c>
      <c r="G222" s="11">
        <v>3</v>
      </c>
    </row>
    <row r="223" spans="1:7" ht="18" customHeight="1">
      <c r="A223" s="12" t="s">
        <v>276</v>
      </c>
      <c r="B223" s="12" t="s">
        <v>273</v>
      </c>
      <c r="C223" s="12" t="str">
        <f>"王云"</f>
        <v>王云</v>
      </c>
      <c r="D223" s="12" t="s">
        <v>32</v>
      </c>
      <c r="E223" s="12">
        <v>84.36</v>
      </c>
      <c r="F223" s="10">
        <f t="shared" si="9"/>
        <v>84.36</v>
      </c>
      <c r="G223" s="11">
        <v>4</v>
      </c>
    </row>
    <row r="224" spans="1:7" ht="18" customHeight="1">
      <c r="A224" s="9">
        <v>20213032622</v>
      </c>
      <c r="B224" s="9" t="s">
        <v>277</v>
      </c>
      <c r="C224" s="9" t="s">
        <v>278</v>
      </c>
      <c r="D224" s="9">
        <v>69.1</v>
      </c>
      <c r="E224" s="9">
        <v>84.02</v>
      </c>
      <c r="F224" s="10">
        <f>D224*0.4+E224*0.6</f>
        <v>78.05199999999999</v>
      </c>
      <c r="G224" s="11">
        <v>1</v>
      </c>
    </row>
    <row r="225" spans="1:7" ht="18" customHeight="1">
      <c r="A225" s="9">
        <v>20213032619</v>
      </c>
      <c r="B225" s="9" t="s">
        <v>277</v>
      </c>
      <c r="C225" s="9" t="s">
        <v>279</v>
      </c>
      <c r="D225" s="9">
        <v>68</v>
      </c>
      <c r="E225" s="9">
        <v>84.4</v>
      </c>
      <c r="F225" s="10">
        <f>D225*0.4+E225*0.6</f>
        <v>77.84</v>
      </c>
      <c r="G225" s="11">
        <v>2</v>
      </c>
    </row>
    <row r="226" spans="1:7" ht="18" customHeight="1">
      <c r="A226" s="9">
        <v>20213032620</v>
      </c>
      <c r="B226" s="9" t="s">
        <v>277</v>
      </c>
      <c r="C226" s="9" t="s">
        <v>280</v>
      </c>
      <c r="D226" s="9">
        <v>67.6</v>
      </c>
      <c r="E226" s="9">
        <v>82.94000000000001</v>
      </c>
      <c r="F226" s="10">
        <f>D226*0.4+E226*0.6</f>
        <v>76.804</v>
      </c>
      <c r="G226" s="11">
        <v>3</v>
      </c>
    </row>
    <row r="227" spans="1:7" ht="18" customHeight="1">
      <c r="A227" s="9">
        <v>20213042625</v>
      </c>
      <c r="B227" s="9" t="s">
        <v>281</v>
      </c>
      <c r="C227" s="9" t="s">
        <v>282</v>
      </c>
      <c r="D227" s="9">
        <v>74.7</v>
      </c>
      <c r="E227" s="9">
        <v>76</v>
      </c>
      <c r="F227" s="10">
        <f>D227*0.4+E227*0.6</f>
        <v>75.48</v>
      </c>
      <c r="G227" s="11">
        <v>1</v>
      </c>
    </row>
    <row r="228" spans="1:7" ht="18" customHeight="1">
      <c r="A228" s="13" t="s">
        <v>283</v>
      </c>
      <c r="B228" s="12" t="s">
        <v>284</v>
      </c>
      <c r="C228" s="12" t="str">
        <f>"张旭"</f>
        <v>张旭</v>
      </c>
      <c r="D228" s="12" t="s">
        <v>285</v>
      </c>
      <c r="E228" s="12" t="s">
        <v>286</v>
      </c>
      <c r="F228" s="10" t="str">
        <f aca="true" t="shared" si="10" ref="F228:F236">E228</f>
        <v>合格</v>
      </c>
      <c r="G228" s="11">
        <v>1</v>
      </c>
    </row>
    <row r="229" spans="1:7" ht="18" customHeight="1">
      <c r="A229" s="12" t="s">
        <v>287</v>
      </c>
      <c r="B229" s="12" t="s">
        <v>288</v>
      </c>
      <c r="C229" s="12" t="str">
        <f>"胡培红"</f>
        <v>胡培红</v>
      </c>
      <c r="D229" s="12" t="s">
        <v>32</v>
      </c>
      <c r="E229" s="12">
        <v>84.38</v>
      </c>
      <c r="F229" s="10">
        <f t="shared" si="10"/>
        <v>84.38</v>
      </c>
      <c r="G229" s="11">
        <v>1</v>
      </c>
    </row>
    <row r="230" spans="1:7" ht="18" customHeight="1">
      <c r="A230" s="12" t="s">
        <v>289</v>
      </c>
      <c r="B230" s="12" t="s">
        <v>290</v>
      </c>
      <c r="C230" s="12" t="str">
        <f>"肜雅婵"</f>
        <v>肜雅婵</v>
      </c>
      <c r="D230" s="12" t="s">
        <v>32</v>
      </c>
      <c r="E230" s="12">
        <v>84.72</v>
      </c>
      <c r="F230" s="10">
        <f t="shared" si="10"/>
        <v>84.72</v>
      </c>
      <c r="G230" s="11">
        <v>1</v>
      </c>
    </row>
    <row r="231" spans="1:7" ht="18" customHeight="1">
      <c r="A231" s="12" t="s">
        <v>291</v>
      </c>
      <c r="B231" s="12" t="s">
        <v>290</v>
      </c>
      <c r="C231" s="12" t="str">
        <f>"罗西停"</f>
        <v>罗西停</v>
      </c>
      <c r="D231" s="12" t="s">
        <v>32</v>
      </c>
      <c r="E231" s="12">
        <v>83.86</v>
      </c>
      <c r="F231" s="10">
        <f t="shared" si="10"/>
        <v>83.86</v>
      </c>
      <c r="G231" s="11">
        <v>2</v>
      </c>
    </row>
    <row r="232" spans="1:7" ht="18" customHeight="1">
      <c r="A232" s="12" t="s">
        <v>292</v>
      </c>
      <c r="B232" s="12" t="s">
        <v>290</v>
      </c>
      <c r="C232" s="12" t="str">
        <f>"高娟"</f>
        <v>高娟</v>
      </c>
      <c r="D232" s="12" t="s">
        <v>32</v>
      </c>
      <c r="E232" s="12">
        <v>78.62</v>
      </c>
      <c r="F232" s="10">
        <f t="shared" si="10"/>
        <v>78.62</v>
      </c>
      <c r="G232" s="11">
        <v>3</v>
      </c>
    </row>
    <row r="233" spans="1:7" ht="18" customHeight="1">
      <c r="A233" s="12" t="s">
        <v>293</v>
      </c>
      <c r="B233" s="12" t="s">
        <v>294</v>
      </c>
      <c r="C233" s="12" t="str">
        <f>"李合伟"</f>
        <v>李合伟</v>
      </c>
      <c r="D233" s="12" t="s">
        <v>32</v>
      </c>
      <c r="E233" s="12">
        <v>88.6</v>
      </c>
      <c r="F233" s="10">
        <f t="shared" si="10"/>
        <v>88.6</v>
      </c>
      <c r="G233" s="11">
        <v>1</v>
      </c>
    </row>
    <row r="234" spans="1:7" ht="18" customHeight="1">
      <c r="A234" s="12" t="s">
        <v>295</v>
      </c>
      <c r="B234" s="12" t="s">
        <v>294</v>
      </c>
      <c r="C234" s="12" t="str">
        <f>"段莉莎"</f>
        <v>段莉莎</v>
      </c>
      <c r="D234" s="12" t="s">
        <v>32</v>
      </c>
      <c r="E234" s="12">
        <v>82.26</v>
      </c>
      <c r="F234" s="10">
        <f t="shared" si="10"/>
        <v>82.26</v>
      </c>
      <c r="G234" s="11">
        <v>2</v>
      </c>
    </row>
    <row r="235" spans="1:7" ht="18" customHeight="1">
      <c r="A235" s="12">
        <v>20210013629</v>
      </c>
      <c r="B235" s="12" t="s">
        <v>296</v>
      </c>
      <c r="C235" s="12" t="str">
        <f>"宋阳"</f>
        <v>宋阳</v>
      </c>
      <c r="D235" s="12" t="s">
        <v>32</v>
      </c>
      <c r="E235" s="12" t="s">
        <v>33</v>
      </c>
      <c r="F235" s="10" t="str">
        <f t="shared" si="10"/>
        <v>缺考</v>
      </c>
      <c r="G235" s="11"/>
    </row>
    <row r="236" spans="1:7" ht="18" customHeight="1">
      <c r="A236" s="12" t="s">
        <v>297</v>
      </c>
      <c r="B236" s="12" t="s">
        <v>298</v>
      </c>
      <c r="C236" s="12" t="str">
        <f>"王根娣"</f>
        <v>王根娣</v>
      </c>
      <c r="D236" s="12" t="s">
        <v>32</v>
      </c>
      <c r="E236" s="12">
        <v>82.54</v>
      </c>
      <c r="F236" s="10">
        <f t="shared" si="10"/>
        <v>82.54</v>
      </c>
      <c r="G236" s="11">
        <v>1</v>
      </c>
    </row>
    <row r="237" spans="1:7" ht="18" customHeight="1">
      <c r="A237" s="9">
        <v>20213212705</v>
      </c>
      <c r="B237" s="9" t="s">
        <v>299</v>
      </c>
      <c r="C237" s="9" t="s">
        <v>300</v>
      </c>
      <c r="D237" s="9">
        <v>78.9</v>
      </c>
      <c r="E237" s="9">
        <v>83.76</v>
      </c>
      <c r="F237" s="10">
        <f aca="true" t="shared" si="11" ref="F237:F273">D237*0.4+E237*0.6</f>
        <v>81.816</v>
      </c>
      <c r="G237" s="11">
        <v>1</v>
      </c>
    </row>
    <row r="238" spans="1:7" ht="18" customHeight="1">
      <c r="A238" s="9">
        <v>20213212717</v>
      </c>
      <c r="B238" s="9" t="s">
        <v>299</v>
      </c>
      <c r="C238" s="9" t="s">
        <v>301</v>
      </c>
      <c r="D238" s="9">
        <v>77.5</v>
      </c>
      <c r="E238" s="9">
        <v>83.42</v>
      </c>
      <c r="F238" s="10">
        <f t="shared" si="11"/>
        <v>81.05199999999999</v>
      </c>
      <c r="G238" s="11">
        <v>2</v>
      </c>
    </row>
    <row r="239" spans="1:7" ht="18" customHeight="1">
      <c r="A239" s="9">
        <v>20213212725</v>
      </c>
      <c r="B239" s="9" t="s">
        <v>299</v>
      </c>
      <c r="C239" s="9" t="s">
        <v>302</v>
      </c>
      <c r="D239" s="9">
        <v>72.3</v>
      </c>
      <c r="E239" s="9">
        <v>86.66</v>
      </c>
      <c r="F239" s="10">
        <f t="shared" si="11"/>
        <v>80.916</v>
      </c>
      <c r="G239" s="11">
        <v>3</v>
      </c>
    </row>
    <row r="240" spans="1:7" ht="18" customHeight="1">
      <c r="A240" s="9">
        <v>20213212712</v>
      </c>
      <c r="B240" s="9" t="s">
        <v>299</v>
      </c>
      <c r="C240" s="9" t="s">
        <v>303</v>
      </c>
      <c r="D240" s="9">
        <v>72.5</v>
      </c>
      <c r="E240" s="9">
        <v>85.93999999999998</v>
      </c>
      <c r="F240" s="10">
        <f t="shared" si="11"/>
        <v>80.564</v>
      </c>
      <c r="G240" s="11">
        <v>4</v>
      </c>
    </row>
    <row r="241" spans="1:7" ht="18" customHeight="1">
      <c r="A241" s="9">
        <v>20213212801</v>
      </c>
      <c r="B241" s="9" t="s">
        <v>299</v>
      </c>
      <c r="C241" s="9" t="s">
        <v>304</v>
      </c>
      <c r="D241" s="9">
        <v>74.5</v>
      </c>
      <c r="E241" s="9">
        <v>83.77999999999999</v>
      </c>
      <c r="F241" s="10">
        <f t="shared" si="11"/>
        <v>80.068</v>
      </c>
      <c r="G241" s="11">
        <v>5</v>
      </c>
    </row>
    <row r="242" spans="1:7" ht="18" customHeight="1">
      <c r="A242" s="9">
        <v>20213212805</v>
      </c>
      <c r="B242" s="9" t="s">
        <v>299</v>
      </c>
      <c r="C242" s="9" t="s">
        <v>305</v>
      </c>
      <c r="D242" s="9">
        <v>71.8</v>
      </c>
      <c r="E242" s="9">
        <v>84.52000000000001</v>
      </c>
      <c r="F242" s="10">
        <f t="shared" si="11"/>
        <v>79.432</v>
      </c>
      <c r="G242" s="11">
        <v>6</v>
      </c>
    </row>
    <row r="243" spans="1:7" ht="18" customHeight="1">
      <c r="A243" s="9">
        <v>20213212713</v>
      </c>
      <c r="B243" s="9" t="s">
        <v>299</v>
      </c>
      <c r="C243" s="9" t="s">
        <v>306</v>
      </c>
      <c r="D243" s="9">
        <v>70.4</v>
      </c>
      <c r="E243" s="9">
        <v>84.16000000000001</v>
      </c>
      <c r="F243" s="10">
        <f t="shared" si="11"/>
        <v>78.656</v>
      </c>
      <c r="G243" s="11">
        <v>7</v>
      </c>
    </row>
    <row r="244" spans="1:7" ht="18" customHeight="1">
      <c r="A244" s="9">
        <v>20213212714</v>
      </c>
      <c r="B244" s="9" t="s">
        <v>299</v>
      </c>
      <c r="C244" s="9" t="s">
        <v>307</v>
      </c>
      <c r="D244" s="9">
        <v>72</v>
      </c>
      <c r="E244" s="9">
        <v>82.96</v>
      </c>
      <c r="F244" s="10">
        <f t="shared" si="11"/>
        <v>78.57600000000001</v>
      </c>
      <c r="G244" s="11">
        <v>8</v>
      </c>
    </row>
    <row r="245" spans="1:7" ht="18" customHeight="1">
      <c r="A245" s="9">
        <v>20213212729</v>
      </c>
      <c r="B245" s="9" t="s">
        <v>299</v>
      </c>
      <c r="C245" s="9" t="s">
        <v>308</v>
      </c>
      <c r="D245" s="9">
        <v>70.4</v>
      </c>
      <c r="E245" s="9">
        <v>83.4</v>
      </c>
      <c r="F245" s="10">
        <f t="shared" si="11"/>
        <v>78.2</v>
      </c>
      <c r="G245" s="11">
        <v>9</v>
      </c>
    </row>
    <row r="246" spans="1:7" ht="18" customHeight="1">
      <c r="A246" s="9">
        <v>20213222807</v>
      </c>
      <c r="B246" s="9" t="s">
        <v>309</v>
      </c>
      <c r="C246" s="9" t="s">
        <v>310</v>
      </c>
      <c r="D246" s="9">
        <v>68.7</v>
      </c>
      <c r="E246" s="9">
        <v>86.4</v>
      </c>
      <c r="F246" s="10">
        <f t="shared" si="11"/>
        <v>79.32000000000001</v>
      </c>
      <c r="G246" s="11">
        <v>1</v>
      </c>
    </row>
    <row r="247" spans="1:7" ht="18" customHeight="1">
      <c r="A247" s="9">
        <v>20213222826</v>
      </c>
      <c r="B247" s="9" t="s">
        <v>309</v>
      </c>
      <c r="C247" s="9" t="s">
        <v>311</v>
      </c>
      <c r="D247" s="9">
        <v>65.1</v>
      </c>
      <c r="E247" s="9">
        <v>85.36000000000001</v>
      </c>
      <c r="F247" s="10">
        <f t="shared" si="11"/>
        <v>77.256</v>
      </c>
      <c r="G247" s="11">
        <v>2</v>
      </c>
    </row>
    <row r="248" spans="1:7" ht="18" customHeight="1">
      <c r="A248" s="9">
        <v>20213222820</v>
      </c>
      <c r="B248" s="9" t="s">
        <v>309</v>
      </c>
      <c r="C248" s="9" t="s">
        <v>312</v>
      </c>
      <c r="D248" s="9">
        <v>65.9</v>
      </c>
      <c r="E248" s="9">
        <v>83.62</v>
      </c>
      <c r="F248" s="10">
        <f t="shared" si="11"/>
        <v>76.53200000000001</v>
      </c>
      <c r="G248" s="11">
        <v>3</v>
      </c>
    </row>
    <row r="249" spans="1:7" ht="18" customHeight="1">
      <c r="A249" s="9">
        <v>20213222822</v>
      </c>
      <c r="B249" s="9" t="s">
        <v>309</v>
      </c>
      <c r="C249" s="9" t="s">
        <v>313</v>
      </c>
      <c r="D249" s="9">
        <v>66.6</v>
      </c>
      <c r="E249" s="9">
        <v>82.7</v>
      </c>
      <c r="F249" s="10">
        <f t="shared" si="11"/>
        <v>76.25999999999999</v>
      </c>
      <c r="G249" s="11">
        <v>4</v>
      </c>
    </row>
    <row r="250" spans="1:7" ht="18" customHeight="1">
      <c r="A250" s="9">
        <v>20213222815</v>
      </c>
      <c r="B250" s="9" t="s">
        <v>309</v>
      </c>
      <c r="C250" s="9" t="s">
        <v>314</v>
      </c>
      <c r="D250" s="9">
        <v>67.5</v>
      </c>
      <c r="E250" s="9">
        <v>82</v>
      </c>
      <c r="F250" s="10">
        <f t="shared" si="11"/>
        <v>76.19999999999999</v>
      </c>
      <c r="G250" s="11">
        <v>5</v>
      </c>
    </row>
    <row r="251" spans="1:7" ht="18" customHeight="1">
      <c r="A251" s="9">
        <v>20213222816</v>
      </c>
      <c r="B251" s="9" t="s">
        <v>309</v>
      </c>
      <c r="C251" s="9" t="s">
        <v>315</v>
      </c>
      <c r="D251" s="9">
        <v>68.2</v>
      </c>
      <c r="E251" s="9">
        <v>80.97999999999999</v>
      </c>
      <c r="F251" s="10">
        <f t="shared" si="11"/>
        <v>75.868</v>
      </c>
      <c r="G251" s="11">
        <v>6</v>
      </c>
    </row>
    <row r="252" spans="1:7" ht="18" customHeight="1">
      <c r="A252" s="9">
        <v>20213222818</v>
      </c>
      <c r="B252" s="9" t="s">
        <v>309</v>
      </c>
      <c r="C252" s="9" t="s">
        <v>316</v>
      </c>
      <c r="D252" s="9">
        <v>67.1</v>
      </c>
      <c r="E252" s="9">
        <v>80.56</v>
      </c>
      <c r="F252" s="10">
        <f t="shared" si="11"/>
        <v>75.176</v>
      </c>
      <c r="G252" s="11">
        <v>7</v>
      </c>
    </row>
    <row r="253" spans="1:7" ht="18" customHeight="1">
      <c r="A253" s="9">
        <v>20213222817</v>
      </c>
      <c r="B253" s="9" t="s">
        <v>309</v>
      </c>
      <c r="C253" s="9" t="s">
        <v>317</v>
      </c>
      <c r="D253" s="9">
        <v>65.8</v>
      </c>
      <c r="E253" s="9">
        <v>81.24</v>
      </c>
      <c r="F253" s="10">
        <f t="shared" si="11"/>
        <v>75.064</v>
      </c>
      <c r="G253" s="11">
        <v>8</v>
      </c>
    </row>
    <row r="254" spans="1:7" ht="18" customHeight="1">
      <c r="A254" s="9">
        <v>20213222819</v>
      </c>
      <c r="B254" s="9" t="s">
        <v>309</v>
      </c>
      <c r="C254" s="9" t="s">
        <v>318</v>
      </c>
      <c r="D254" s="9">
        <v>65.3</v>
      </c>
      <c r="E254" s="9">
        <v>81.1</v>
      </c>
      <c r="F254" s="10">
        <f t="shared" si="11"/>
        <v>74.78</v>
      </c>
      <c r="G254" s="11">
        <v>9</v>
      </c>
    </row>
    <row r="255" spans="1:7" ht="18" customHeight="1">
      <c r="A255" s="9">
        <v>20213233003</v>
      </c>
      <c r="B255" s="9" t="s">
        <v>319</v>
      </c>
      <c r="C255" s="9" t="s">
        <v>320</v>
      </c>
      <c r="D255" s="9">
        <v>73.5</v>
      </c>
      <c r="E255" s="9">
        <v>89.08</v>
      </c>
      <c r="F255" s="10">
        <f t="shared" si="11"/>
        <v>82.848</v>
      </c>
      <c r="G255" s="11">
        <v>1</v>
      </c>
    </row>
    <row r="256" spans="1:7" ht="18" customHeight="1">
      <c r="A256" s="9">
        <v>20213232902</v>
      </c>
      <c r="B256" s="9" t="s">
        <v>319</v>
      </c>
      <c r="C256" s="9" t="s">
        <v>321</v>
      </c>
      <c r="D256" s="9">
        <v>71.6</v>
      </c>
      <c r="E256" s="9">
        <v>84.76</v>
      </c>
      <c r="F256" s="10">
        <f t="shared" si="11"/>
        <v>79.49600000000001</v>
      </c>
      <c r="G256" s="11">
        <v>2</v>
      </c>
    </row>
    <row r="257" spans="1:7" ht="18" customHeight="1">
      <c r="A257" s="9">
        <v>20213232929</v>
      </c>
      <c r="B257" s="9" t="s">
        <v>319</v>
      </c>
      <c r="C257" s="9" t="s">
        <v>322</v>
      </c>
      <c r="D257" s="9">
        <v>79.8</v>
      </c>
      <c r="E257" s="9">
        <v>78.84</v>
      </c>
      <c r="F257" s="10">
        <f t="shared" si="11"/>
        <v>79.224</v>
      </c>
      <c r="G257" s="11">
        <v>3</v>
      </c>
    </row>
    <row r="258" spans="1:7" ht="18" customHeight="1">
      <c r="A258" s="9">
        <v>20213232919</v>
      </c>
      <c r="B258" s="9" t="s">
        <v>319</v>
      </c>
      <c r="C258" s="9" t="s">
        <v>323</v>
      </c>
      <c r="D258" s="9">
        <v>71.5</v>
      </c>
      <c r="E258" s="9">
        <v>84.04</v>
      </c>
      <c r="F258" s="10">
        <f t="shared" si="11"/>
        <v>79.024</v>
      </c>
      <c r="G258" s="11">
        <v>4</v>
      </c>
    </row>
    <row r="259" spans="1:7" ht="18" customHeight="1">
      <c r="A259" s="9">
        <v>20213232910</v>
      </c>
      <c r="B259" s="9" t="s">
        <v>319</v>
      </c>
      <c r="C259" s="9" t="s">
        <v>324</v>
      </c>
      <c r="D259" s="9">
        <v>71.8</v>
      </c>
      <c r="E259" s="9">
        <v>80.47999999999999</v>
      </c>
      <c r="F259" s="10">
        <f t="shared" si="11"/>
        <v>77.00799999999998</v>
      </c>
      <c r="G259" s="11">
        <v>5</v>
      </c>
    </row>
    <row r="260" spans="1:7" ht="18" customHeight="1">
      <c r="A260" s="9">
        <v>20213232906</v>
      </c>
      <c r="B260" s="9" t="s">
        <v>319</v>
      </c>
      <c r="C260" s="9" t="s">
        <v>325</v>
      </c>
      <c r="D260" s="9">
        <v>69.5</v>
      </c>
      <c r="E260" s="9">
        <v>79.4</v>
      </c>
      <c r="F260" s="10">
        <f t="shared" si="11"/>
        <v>75.44</v>
      </c>
      <c r="G260" s="11">
        <v>6</v>
      </c>
    </row>
    <row r="261" spans="1:7" ht="18" customHeight="1">
      <c r="A261" s="9">
        <v>20213232912</v>
      </c>
      <c r="B261" s="9" t="s">
        <v>319</v>
      </c>
      <c r="C261" s="9" t="s">
        <v>326</v>
      </c>
      <c r="D261" s="9">
        <v>69.2</v>
      </c>
      <c r="E261" s="9">
        <v>79.2</v>
      </c>
      <c r="F261" s="10">
        <f t="shared" si="11"/>
        <v>75.2</v>
      </c>
      <c r="G261" s="11">
        <v>7</v>
      </c>
    </row>
    <row r="262" spans="1:7" ht="18" customHeight="1">
      <c r="A262" s="9">
        <v>20213232926</v>
      </c>
      <c r="B262" s="9" t="s">
        <v>319</v>
      </c>
      <c r="C262" s="9" t="s">
        <v>327</v>
      </c>
      <c r="D262" s="9">
        <v>69.3</v>
      </c>
      <c r="E262" s="9">
        <v>78.5</v>
      </c>
      <c r="F262" s="10">
        <f t="shared" si="11"/>
        <v>74.82</v>
      </c>
      <c r="G262" s="11">
        <v>8</v>
      </c>
    </row>
    <row r="263" spans="1:7" ht="18" customHeight="1">
      <c r="A263" s="9">
        <v>20213232922</v>
      </c>
      <c r="B263" s="9" t="s">
        <v>319</v>
      </c>
      <c r="C263" s="9" t="s">
        <v>328</v>
      </c>
      <c r="D263" s="9">
        <v>73.5</v>
      </c>
      <c r="E263" s="9">
        <v>75.36</v>
      </c>
      <c r="F263" s="10">
        <f t="shared" si="11"/>
        <v>74.616</v>
      </c>
      <c r="G263" s="11">
        <v>9</v>
      </c>
    </row>
    <row r="264" spans="1:7" ht="18" customHeight="1">
      <c r="A264" s="9">
        <v>20213243009</v>
      </c>
      <c r="B264" s="9" t="s">
        <v>329</v>
      </c>
      <c r="C264" s="9" t="s">
        <v>330</v>
      </c>
      <c r="D264" s="9">
        <v>66.7</v>
      </c>
      <c r="E264" s="9">
        <v>84.02000000000001</v>
      </c>
      <c r="F264" s="10">
        <f t="shared" si="11"/>
        <v>77.09200000000001</v>
      </c>
      <c r="G264" s="11">
        <v>1</v>
      </c>
    </row>
    <row r="265" spans="1:7" ht="18" customHeight="1">
      <c r="A265" s="9">
        <v>20213243008</v>
      </c>
      <c r="B265" s="9" t="s">
        <v>329</v>
      </c>
      <c r="C265" s="9" t="s">
        <v>331</v>
      </c>
      <c r="D265" s="9">
        <v>68.9</v>
      </c>
      <c r="E265" s="9">
        <v>81.42</v>
      </c>
      <c r="F265" s="10">
        <f t="shared" si="11"/>
        <v>76.412</v>
      </c>
      <c r="G265" s="11">
        <v>2</v>
      </c>
    </row>
    <row r="266" spans="1:7" ht="18" customHeight="1">
      <c r="A266" s="9">
        <v>20213243011</v>
      </c>
      <c r="B266" s="9" t="s">
        <v>329</v>
      </c>
      <c r="C266" s="9" t="s">
        <v>332</v>
      </c>
      <c r="D266" s="9">
        <v>65.9</v>
      </c>
      <c r="E266" s="9">
        <v>82.43999999999998</v>
      </c>
      <c r="F266" s="10">
        <f t="shared" si="11"/>
        <v>75.824</v>
      </c>
      <c r="G266" s="11">
        <v>3</v>
      </c>
    </row>
    <row r="267" spans="1:7" ht="18" customHeight="1">
      <c r="A267" s="9">
        <v>20213253014</v>
      </c>
      <c r="B267" s="9" t="s">
        <v>333</v>
      </c>
      <c r="C267" s="9" t="s">
        <v>334</v>
      </c>
      <c r="D267" s="9">
        <v>72.7</v>
      </c>
      <c r="E267" s="9">
        <v>88.44000000000001</v>
      </c>
      <c r="F267" s="10">
        <f t="shared" si="11"/>
        <v>82.144</v>
      </c>
      <c r="G267" s="11">
        <v>1</v>
      </c>
    </row>
    <row r="268" spans="1:7" ht="18" customHeight="1">
      <c r="A268" s="9">
        <v>20213253015</v>
      </c>
      <c r="B268" s="9" t="s">
        <v>333</v>
      </c>
      <c r="C268" s="9" t="s">
        <v>335</v>
      </c>
      <c r="D268" s="9">
        <v>70.9</v>
      </c>
      <c r="E268" s="9">
        <v>86.84</v>
      </c>
      <c r="F268" s="10">
        <f t="shared" si="11"/>
        <v>80.464</v>
      </c>
      <c r="G268" s="11">
        <v>2</v>
      </c>
    </row>
    <row r="269" spans="1:7" ht="18" customHeight="1">
      <c r="A269" s="9">
        <v>20213253016</v>
      </c>
      <c r="B269" s="9" t="s">
        <v>333</v>
      </c>
      <c r="C269" s="9" t="s">
        <v>336</v>
      </c>
      <c r="D269" s="9">
        <v>67.2</v>
      </c>
      <c r="E269" s="9">
        <v>85.04</v>
      </c>
      <c r="F269" s="10">
        <f t="shared" si="11"/>
        <v>77.904</v>
      </c>
      <c r="G269" s="11">
        <v>3</v>
      </c>
    </row>
    <row r="270" spans="1:7" ht="18" customHeight="1">
      <c r="A270" s="9">
        <v>20213263022</v>
      </c>
      <c r="B270" s="9" t="s">
        <v>337</v>
      </c>
      <c r="C270" s="9" t="s">
        <v>338</v>
      </c>
      <c r="D270" s="9">
        <v>62.1</v>
      </c>
      <c r="E270" s="9">
        <v>86.28</v>
      </c>
      <c r="F270" s="10">
        <f t="shared" si="11"/>
        <v>76.608</v>
      </c>
      <c r="G270" s="11">
        <v>1</v>
      </c>
    </row>
    <row r="271" spans="1:7" ht="18" customHeight="1">
      <c r="A271" s="9">
        <v>20213263019</v>
      </c>
      <c r="B271" s="9" t="s">
        <v>337</v>
      </c>
      <c r="C271" s="9" t="s">
        <v>339</v>
      </c>
      <c r="D271" s="9">
        <v>57.8</v>
      </c>
      <c r="E271" s="9">
        <v>88.06000000000002</v>
      </c>
      <c r="F271" s="10">
        <f t="shared" si="11"/>
        <v>75.956</v>
      </c>
      <c r="G271" s="11">
        <v>2</v>
      </c>
    </row>
    <row r="272" spans="1:7" ht="18" customHeight="1">
      <c r="A272" s="9">
        <v>20213263018</v>
      </c>
      <c r="B272" s="9" t="s">
        <v>337</v>
      </c>
      <c r="C272" s="9" t="s">
        <v>340</v>
      </c>
      <c r="D272" s="9">
        <v>59.6</v>
      </c>
      <c r="E272" s="9">
        <v>77.2</v>
      </c>
      <c r="F272" s="10">
        <f t="shared" si="11"/>
        <v>70.16</v>
      </c>
      <c r="G272" s="11">
        <v>3</v>
      </c>
    </row>
    <row r="273" spans="1:7" ht="18" customHeight="1">
      <c r="A273" s="9">
        <v>20213263023</v>
      </c>
      <c r="B273" s="9" t="s">
        <v>337</v>
      </c>
      <c r="C273" s="9" t="s">
        <v>341</v>
      </c>
      <c r="D273" s="9">
        <v>60.8</v>
      </c>
      <c r="E273" s="9">
        <v>74.52000000000001</v>
      </c>
      <c r="F273" s="10">
        <f t="shared" si="11"/>
        <v>69.03200000000001</v>
      </c>
      <c r="G273" s="11">
        <v>4</v>
      </c>
    </row>
    <row r="274" spans="1:7" ht="18" customHeight="1">
      <c r="A274" s="9">
        <v>20213263020</v>
      </c>
      <c r="B274" s="9" t="s">
        <v>337</v>
      </c>
      <c r="C274" s="9" t="s">
        <v>342</v>
      </c>
      <c r="D274" s="9">
        <v>37.3</v>
      </c>
      <c r="E274" s="9" t="s">
        <v>33</v>
      </c>
      <c r="F274" s="10"/>
      <c r="G274" s="11"/>
    </row>
    <row r="275" spans="1:7" ht="18" customHeight="1">
      <c r="A275" s="9">
        <v>20213283024</v>
      </c>
      <c r="B275" s="9" t="s">
        <v>343</v>
      </c>
      <c r="C275" s="9" t="s">
        <v>344</v>
      </c>
      <c r="D275" s="9">
        <v>64.5</v>
      </c>
      <c r="E275" s="9">
        <v>85.54</v>
      </c>
      <c r="F275" s="10">
        <f aca="true" t="shared" si="12" ref="F275:F286">D275*0.4+E275*0.6</f>
        <v>77.12400000000001</v>
      </c>
      <c r="G275" s="11">
        <v>1</v>
      </c>
    </row>
    <row r="276" spans="1:7" ht="18" customHeight="1">
      <c r="A276" s="9">
        <v>20213293030</v>
      </c>
      <c r="B276" s="9" t="s">
        <v>345</v>
      </c>
      <c r="C276" s="9" t="s">
        <v>346</v>
      </c>
      <c r="D276" s="9">
        <v>63.4</v>
      </c>
      <c r="E276" s="9">
        <v>89.28</v>
      </c>
      <c r="F276" s="10">
        <f t="shared" si="12"/>
        <v>78.928</v>
      </c>
      <c r="G276" s="11">
        <v>1</v>
      </c>
    </row>
    <row r="277" spans="1:7" ht="18" customHeight="1">
      <c r="A277" s="9">
        <v>20213293101</v>
      </c>
      <c r="B277" s="9" t="s">
        <v>345</v>
      </c>
      <c r="C277" s="9" t="s">
        <v>347</v>
      </c>
      <c r="D277" s="9">
        <v>64.7</v>
      </c>
      <c r="E277" s="9">
        <v>83.26000000000002</v>
      </c>
      <c r="F277" s="10">
        <f t="shared" si="12"/>
        <v>75.83600000000001</v>
      </c>
      <c r="G277" s="11">
        <v>2</v>
      </c>
    </row>
    <row r="278" spans="1:7" ht="18" customHeight="1">
      <c r="A278" s="9">
        <v>20213303121</v>
      </c>
      <c r="B278" s="9" t="s">
        <v>348</v>
      </c>
      <c r="C278" s="9" t="s">
        <v>349</v>
      </c>
      <c r="D278" s="9">
        <v>67.9</v>
      </c>
      <c r="E278" s="9">
        <v>85.08</v>
      </c>
      <c r="F278" s="10">
        <f t="shared" si="12"/>
        <v>78.208</v>
      </c>
      <c r="G278" s="11">
        <v>1</v>
      </c>
    </row>
    <row r="279" spans="1:7" ht="18" customHeight="1">
      <c r="A279" s="9">
        <v>20213303105</v>
      </c>
      <c r="B279" s="9" t="s">
        <v>348</v>
      </c>
      <c r="C279" s="9" t="s">
        <v>350</v>
      </c>
      <c r="D279" s="9">
        <v>62.5</v>
      </c>
      <c r="E279" s="9">
        <v>81.24000000000001</v>
      </c>
      <c r="F279" s="10">
        <f t="shared" si="12"/>
        <v>73.744</v>
      </c>
      <c r="G279" s="11">
        <v>2</v>
      </c>
    </row>
    <row r="280" spans="1:7" ht="18" customHeight="1">
      <c r="A280" s="9">
        <v>20213313125</v>
      </c>
      <c r="B280" s="9" t="s">
        <v>351</v>
      </c>
      <c r="C280" s="9" t="s">
        <v>352</v>
      </c>
      <c r="D280" s="9">
        <v>69.6</v>
      </c>
      <c r="E280" s="9">
        <v>85.83999999999999</v>
      </c>
      <c r="F280" s="10">
        <f t="shared" si="12"/>
        <v>79.344</v>
      </c>
      <c r="G280" s="11">
        <v>1</v>
      </c>
    </row>
    <row r="281" spans="1:7" ht="18" customHeight="1">
      <c r="A281" s="9">
        <v>20213313127</v>
      </c>
      <c r="B281" s="9" t="s">
        <v>351</v>
      </c>
      <c r="C281" s="9" t="s">
        <v>353</v>
      </c>
      <c r="D281" s="9">
        <v>67.5</v>
      </c>
      <c r="E281" s="9">
        <v>81.64000000000001</v>
      </c>
      <c r="F281" s="10">
        <f t="shared" si="12"/>
        <v>75.98400000000001</v>
      </c>
      <c r="G281" s="11">
        <v>2</v>
      </c>
    </row>
    <row r="282" spans="1:7" ht="18" customHeight="1">
      <c r="A282" s="9">
        <v>20213323207</v>
      </c>
      <c r="B282" s="9" t="s">
        <v>354</v>
      </c>
      <c r="C282" s="9" t="s">
        <v>355</v>
      </c>
      <c r="D282" s="9">
        <v>69.5</v>
      </c>
      <c r="E282" s="9">
        <v>85.36</v>
      </c>
      <c r="F282" s="10">
        <f t="shared" si="12"/>
        <v>79.016</v>
      </c>
      <c r="G282" s="11">
        <v>1</v>
      </c>
    </row>
    <row r="283" spans="1:7" ht="18" customHeight="1">
      <c r="A283" s="9">
        <v>20213323223</v>
      </c>
      <c r="B283" s="9" t="s">
        <v>354</v>
      </c>
      <c r="C283" s="9" t="s">
        <v>356</v>
      </c>
      <c r="D283" s="9">
        <v>72.4</v>
      </c>
      <c r="E283" s="9">
        <v>79.5</v>
      </c>
      <c r="F283" s="10">
        <f t="shared" si="12"/>
        <v>76.66</v>
      </c>
      <c r="G283" s="11">
        <v>2</v>
      </c>
    </row>
    <row r="284" spans="1:7" ht="18" customHeight="1">
      <c r="A284" s="9">
        <v>20213323224</v>
      </c>
      <c r="B284" s="9" t="s">
        <v>354</v>
      </c>
      <c r="C284" s="9" t="s">
        <v>357</v>
      </c>
      <c r="D284" s="9">
        <v>69.6</v>
      </c>
      <c r="E284" s="9">
        <v>79.2</v>
      </c>
      <c r="F284" s="10">
        <f t="shared" si="12"/>
        <v>75.36</v>
      </c>
      <c r="G284" s="11">
        <v>3</v>
      </c>
    </row>
    <row r="285" spans="1:7" ht="18" customHeight="1">
      <c r="A285" s="9">
        <v>20213333227</v>
      </c>
      <c r="B285" s="9" t="s">
        <v>358</v>
      </c>
      <c r="C285" s="9" t="s">
        <v>359</v>
      </c>
      <c r="D285" s="9">
        <v>65.5</v>
      </c>
      <c r="E285" s="9">
        <v>86.34</v>
      </c>
      <c r="F285" s="10">
        <f t="shared" si="12"/>
        <v>78.004</v>
      </c>
      <c r="G285" s="11">
        <v>1</v>
      </c>
    </row>
    <row r="286" spans="1:7" ht="18" customHeight="1">
      <c r="A286" s="9">
        <v>20213333228</v>
      </c>
      <c r="B286" s="9" t="s">
        <v>358</v>
      </c>
      <c r="C286" s="9" t="s">
        <v>360</v>
      </c>
      <c r="D286" s="9">
        <v>62.2</v>
      </c>
      <c r="E286" s="9">
        <v>83.2</v>
      </c>
      <c r="F286" s="10">
        <f t="shared" si="12"/>
        <v>74.80000000000001</v>
      </c>
      <c r="G286" s="11">
        <v>2</v>
      </c>
    </row>
    <row r="287" spans="1:7" ht="18" customHeight="1">
      <c r="A287" s="12" t="s">
        <v>361</v>
      </c>
      <c r="B287" s="12" t="s">
        <v>362</v>
      </c>
      <c r="C287" s="12" t="str">
        <f>"毕倩"</f>
        <v>毕倩</v>
      </c>
      <c r="D287" s="12" t="s">
        <v>32</v>
      </c>
      <c r="E287" s="12">
        <v>81.17999999999999</v>
      </c>
      <c r="F287" s="10">
        <f aca="true" t="shared" si="13" ref="F287:F295">E287</f>
        <v>81.17999999999999</v>
      </c>
      <c r="G287" s="11">
        <v>1</v>
      </c>
    </row>
    <row r="288" spans="1:7" ht="18" customHeight="1">
      <c r="A288" s="12" t="s">
        <v>363</v>
      </c>
      <c r="B288" s="12" t="s">
        <v>362</v>
      </c>
      <c r="C288" s="12" t="str">
        <f>"王磊"</f>
        <v>王磊</v>
      </c>
      <c r="D288" s="12" t="s">
        <v>32</v>
      </c>
      <c r="E288" s="12">
        <v>69.36</v>
      </c>
      <c r="F288" s="10">
        <f t="shared" si="13"/>
        <v>69.36</v>
      </c>
      <c r="G288" s="11">
        <v>2</v>
      </c>
    </row>
    <row r="289" spans="1:7" ht="18" customHeight="1">
      <c r="A289" s="12" t="s">
        <v>364</v>
      </c>
      <c r="B289" s="12" t="s">
        <v>365</v>
      </c>
      <c r="C289" s="12" t="str">
        <f>"李楠"</f>
        <v>李楠</v>
      </c>
      <c r="D289" s="12" t="s">
        <v>32</v>
      </c>
      <c r="E289" s="12">
        <v>85.38</v>
      </c>
      <c r="F289" s="10">
        <f t="shared" si="13"/>
        <v>85.38</v>
      </c>
      <c r="G289" s="11">
        <v>1</v>
      </c>
    </row>
    <row r="290" spans="1:7" ht="18" customHeight="1">
      <c r="A290" s="12" t="s">
        <v>366</v>
      </c>
      <c r="B290" s="12" t="s">
        <v>367</v>
      </c>
      <c r="C290" s="12" t="str">
        <f>"武盛阳"</f>
        <v>武盛阳</v>
      </c>
      <c r="D290" s="12" t="s">
        <v>32</v>
      </c>
      <c r="E290" s="12">
        <v>84</v>
      </c>
      <c r="F290" s="10">
        <f t="shared" si="13"/>
        <v>84</v>
      </c>
      <c r="G290" s="11">
        <v>1</v>
      </c>
    </row>
    <row r="291" spans="1:7" ht="18" customHeight="1">
      <c r="A291" s="13" t="s">
        <v>368</v>
      </c>
      <c r="B291" s="12" t="s">
        <v>369</v>
      </c>
      <c r="C291" s="12" t="str">
        <f>"吴琼"</f>
        <v>吴琼</v>
      </c>
      <c r="D291" s="12" t="s">
        <v>285</v>
      </c>
      <c r="E291" s="12" t="s">
        <v>286</v>
      </c>
      <c r="F291" s="10" t="str">
        <f t="shared" si="13"/>
        <v>合格</v>
      </c>
      <c r="G291" s="11">
        <v>1</v>
      </c>
    </row>
    <row r="292" spans="1:7" ht="18" customHeight="1">
      <c r="A292" s="12" t="s">
        <v>370</v>
      </c>
      <c r="B292" s="12" t="s">
        <v>371</v>
      </c>
      <c r="C292" s="12" t="str">
        <f>"黄阳"</f>
        <v>黄阳</v>
      </c>
      <c r="D292" s="12" t="s">
        <v>32</v>
      </c>
      <c r="E292" s="12">
        <v>84.72</v>
      </c>
      <c r="F292" s="10">
        <f t="shared" si="13"/>
        <v>84.72</v>
      </c>
      <c r="G292" s="11">
        <v>1</v>
      </c>
    </row>
    <row r="293" spans="1:7" ht="18" customHeight="1">
      <c r="A293" s="12" t="s">
        <v>372</v>
      </c>
      <c r="B293" s="12" t="s">
        <v>373</v>
      </c>
      <c r="C293" s="12" t="str">
        <f>"赵玉峰"</f>
        <v>赵玉峰</v>
      </c>
      <c r="D293" s="12" t="s">
        <v>32</v>
      </c>
      <c r="E293" s="12">
        <v>83.62</v>
      </c>
      <c r="F293" s="10">
        <f t="shared" si="13"/>
        <v>83.62</v>
      </c>
      <c r="G293" s="11">
        <v>1</v>
      </c>
    </row>
    <row r="294" spans="1:7" ht="18" customHeight="1">
      <c r="A294" s="12" t="s">
        <v>374</v>
      </c>
      <c r="B294" s="12" t="s">
        <v>373</v>
      </c>
      <c r="C294" s="12" t="str">
        <f>"王敏"</f>
        <v>王敏</v>
      </c>
      <c r="D294" s="12" t="s">
        <v>32</v>
      </c>
      <c r="E294" s="12">
        <v>81.44000000000001</v>
      </c>
      <c r="F294" s="10">
        <f t="shared" si="13"/>
        <v>81.44000000000001</v>
      </c>
      <c r="G294" s="11">
        <v>2</v>
      </c>
    </row>
    <row r="295" spans="1:7" ht="18" customHeight="1">
      <c r="A295" s="12" t="s">
        <v>375</v>
      </c>
      <c r="B295" s="12" t="s">
        <v>373</v>
      </c>
      <c r="C295" s="12" t="str">
        <f>"吴艳阳"</f>
        <v>吴艳阳</v>
      </c>
      <c r="D295" s="12" t="s">
        <v>32</v>
      </c>
      <c r="E295" s="12">
        <v>76.47999999999999</v>
      </c>
      <c r="F295" s="10">
        <f t="shared" si="13"/>
        <v>76.47999999999999</v>
      </c>
      <c r="G295" s="11">
        <v>3</v>
      </c>
    </row>
    <row r="296" spans="1:7" ht="18" customHeight="1">
      <c r="A296" s="9">
        <v>20214123229</v>
      </c>
      <c r="B296" s="9" t="s">
        <v>376</v>
      </c>
      <c r="C296" s="9" t="s">
        <v>377</v>
      </c>
      <c r="D296" s="9">
        <v>68.6</v>
      </c>
      <c r="E296" s="9">
        <v>83.8</v>
      </c>
      <c r="F296" s="10">
        <f aca="true" t="shared" si="14" ref="F296:F322">D296*0.4+E296*0.6</f>
        <v>77.72</v>
      </c>
      <c r="G296" s="11">
        <v>1</v>
      </c>
    </row>
    <row r="297" spans="1:7" ht="18" customHeight="1">
      <c r="A297" s="9">
        <v>20214123305</v>
      </c>
      <c r="B297" s="9" t="s">
        <v>376</v>
      </c>
      <c r="C297" s="9" t="s">
        <v>378</v>
      </c>
      <c r="D297" s="9">
        <v>59.7</v>
      </c>
      <c r="E297" s="9">
        <v>81.96</v>
      </c>
      <c r="F297" s="10">
        <f t="shared" si="14"/>
        <v>73.05600000000001</v>
      </c>
      <c r="G297" s="11">
        <v>2</v>
      </c>
    </row>
    <row r="298" spans="1:7" ht="18" customHeight="1">
      <c r="A298" s="9">
        <v>20214123230</v>
      </c>
      <c r="B298" s="9" t="s">
        <v>376</v>
      </c>
      <c r="C298" s="9" t="s">
        <v>379</v>
      </c>
      <c r="D298" s="9">
        <v>65.9</v>
      </c>
      <c r="E298" s="9">
        <v>73.64</v>
      </c>
      <c r="F298" s="10">
        <f t="shared" si="14"/>
        <v>70.544</v>
      </c>
      <c r="G298" s="11">
        <v>3</v>
      </c>
    </row>
    <row r="299" spans="1:7" ht="18" customHeight="1">
      <c r="A299" s="9">
        <v>20214213310</v>
      </c>
      <c r="B299" s="9" t="s">
        <v>380</v>
      </c>
      <c r="C299" s="9" t="s">
        <v>381</v>
      </c>
      <c r="D299" s="9">
        <v>75.1</v>
      </c>
      <c r="E299" s="9">
        <v>86.56000000000002</v>
      </c>
      <c r="F299" s="10">
        <f t="shared" si="14"/>
        <v>81.976</v>
      </c>
      <c r="G299" s="11">
        <v>1</v>
      </c>
    </row>
    <row r="300" spans="1:7" ht="18" customHeight="1">
      <c r="A300" s="9">
        <v>20214213312</v>
      </c>
      <c r="B300" s="9" t="s">
        <v>380</v>
      </c>
      <c r="C300" s="9" t="s">
        <v>382</v>
      </c>
      <c r="D300" s="9">
        <v>74.2</v>
      </c>
      <c r="E300" s="9">
        <v>83.56</v>
      </c>
      <c r="F300" s="10">
        <f t="shared" si="14"/>
        <v>79.816</v>
      </c>
      <c r="G300" s="11">
        <v>2</v>
      </c>
    </row>
    <row r="301" spans="1:7" ht="18" customHeight="1">
      <c r="A301" s="9">
        <v>20214213318</v>
      </c>
      <c r="B301" s="9" t="s">
        <v>380</v>
      </c>
      <c r="C301" s="9" t="s">
        <v>383</v>
      </c>
      <c r="D301" s="9">
        <v>75.7</v>
      </c>
      <c r="E301" s="9">
        <v>81.72</v>
      </c>
      <c r="F301" s="10">
        <f t="shared" si="14"/>
        <v>79.312</v>
      </c>
      <c r="G301" s="11">
        <v>3</v>
      </c>
    </row>
    <row r="302" spans="1:7" ht="18" customHeight="1">
      <c r="A302" s="9">
        <v>20214213322</v>
      </c>
      <c r="B302" s="9" t="s">
        <v>380</v>
      </c>
      <c r="C302" s="9" t="s">
        <v>384</v>
      </c>
      <c r="D302" s="9">
        <v>71.9</v>
      </c>
      <c r="E302" s="9">
        <v>83.42</v>
      </c>
      <c r="F302" s="10">
        <f t="shared" si="14"/>
        <v>78.81200000000001</v>
      </c>
      <c r="G302" s="11">
        <v>4</v>
      </c>
    </row>
    <row r="303" spans="1:7" ht="18" customHeight="1">
      <c r="A303" s="9">
        <v>20214213307</v>
      </c>
      <c r="B303" s="9" t="s">
        <v>380</v>
      </c>
      <c r="C303" s="9" t="s">
        <v>385</v>
      </c>
      <c r="D303" s="9">
        <v>68.8</v>
      </c>
      <c r="E303" s="9">
        <v>81.35999999999999</v>
      </c>
      <c r="F303" s="10">
        <f t="shared" si="14"/>
        <v>76.33599999999998</v>
      </c>
      <c r="G303" s="11">
        <v>5</v>
      </c>
    </row>
    <row r="304" spans="1:7" ht="18" customHeight="1">
      <c r="A304" s="9">
        <v>20214213320</v>
      </c>
      <c r="B304" s="9" t="s">
        <v>380</v>
      </c>
      <c r="C304" s="9" t="s">
        <v>386</v>
      </c>
      <c r="D304" s="9">
        <v>67.9</v>
      </c>
      <c r="E304" s="9">
        <v>80.84</v>
      </c>
      <c r="F304" s="10">
        <f t="shared" si="14"/>
        <v>75.664</v>
      </c>
      <c r="G304" s="11">
        <v>6</v>
      </c>
    </row>
    <row r="305" spans="1:7" ht="18" customHeight="1">
      <c r="A305" s="9">
        <v>20214223328</v>
      </c>
      <c r="B305" s="9" t="s">
        <v>387</v>
      </c>
      <c r="C305" s="9" t="s">
        <v>388</v>
      </c>
      <c r="D305" s="9">
        <v>67.1</v>
      </c>
      <c r="E305" s="9">
        <v>84.34</v>
      </c>
      <c r="F305" s="10">
        <f t="shared" si="14"/>
        <v>77.444</v>
      </c>
      <c r="G305" s="11">
        <v>1</v>
      </c>
    </row>
    <row r="306" spans="1:7" ht="18" customHeight="1">
      <c r="A306" s="9">
        <v>20214223330</v>
      </c>
      <c r="B306" s="9" t="s">
        <v>387</v>
      </c>
      <c r="C306" s="9" t="s">
        <v>389</v>
      </c>
      <c r="D306" s="9">
        <v>69</v>
      </c>
      <c r="E306" s="9">
        <v>82.78</v>
      </c>
      <c r="F306" s="10">
        <f t="shared" si="14"/>
        <v>77.268</v>
      </c>
      <c r="G306" s="11">
        <v>2</v>
      </c>
    </row>
    <row r="307" spans="1:7" ht="18" customHeight="1">
      <c r="A307" s="9">
        <v>20214223404</v>
      </c>
      <c r="B307" s="9" t="s">
        <v>387</v>
      </c>
      <c r="C307" s="9" t="s">
        <v>390</v>
      </c>
      <c r="D307" s="9">
        <v>68.7</v>
      </c>
      <c r="E307" s="9">
        <v>80.78</v>
      </c>
      <c r="F307" s="10">
        <f t="shared" si="14"/>
        <v>75.94800000000001</v>
      </c>
      <c r="G307" s="11">
        <v>3</v>
      </c>
    </row>
    <row r="308" spans="1:7" ht="18" customHeight="1">
      <c r="A308" s="9">
        <v>20214223403</v>
      </c>
      <c r="B308" s="9" t="s">
        <v>387</v>
      </c>
      <c r="C308" s="9" t="s">
        <v>391</v>
      </c>
      <c r="D308" s="9">
        <v>65.9</v>
      </c>
      <c r="E308" s="9">
        <v>82.18</v>
      </c>
      <c r="F308" s="10">
        <f t="shared" si="14"/>
        <v>75.66799999999999</v>
      </c>
      <c r="G308" s="11">
        <v>4</v>
      </c>
    </row>
    <row r="309" spans="1:7" ht="18" customHeight="1">
      <c r="A309" s="9">
        <v>20214223325</v>
      </c>
      <c r="B309" s="9" t="s">
        <v>387</v>
      </c>
      <c r="C309" s="9" t="s">
        <v>392</v>
      </c>
      <c r="D309" s="9">
        <v>64.2</v>
      </c>
      <c r="E309" s="9">
        <v>81.91999999999999</v>
      </c>
      <c r="F309" s="10">
        <f t="shared" si="14"/>
        <v>74.832</v>
      </c>
      <c r="G309" s="11">
        <v>5</v>
      </c>
    </row>
    <row r="310" spans="1:7" ht="18" customHeight="1">
      <c r="A310" s="9">
        <v>20214233405</v>
      </c>
      <c r="B310" s="9" t="s">
        <v>393</v>
      </c>
      <c r="C310" s="9" t="s">
        <v>394</v>
      </c>
      <c r="D310" s="9">
        <v>71.6</v>
      </c>
      <c r="E310" s="9">
        <v>77.2</v>
      </c>
      <c r="F310" s="10">
        <f t="shared" si="14"/>
        <v>74.96000000000001</v>
      </c>
      <c r="G310" s="11">
        <v>1</v>
      </c>
    </row>
    <row r="311" spans="1:7" ht="18" customHeight="1">
      <c r="A311" s="9">
        <v>20214233409</v>
      </c>
      <c r="B311" s="9" t="s">
        <v>393</v>
      </c>
      <c r="C311" s="9" t="s">
        <v>395</v>
      </c>
      <c r="D311" s="9">
        <v>67.2</v>
      </c>
      <c r="E311" s="9">
        <v>79.43999999999998</v>
      </c>
      <c r="F311" s="10">
        <f t="shared" si="14"/>
        <v>74.54399999999998</v>
      </c>
      <c r="G311" s="11">
        <v>2</v>
      </c>
    </row>
    <row r="312" spans="1:7" ht="18" customHeight="1">
      <c r="A312" s="9">
        <v>20214233408</v>
      </c>
      <c r="B312" s="9" t="s">
        <v>393</v>
      </c>
      <c r="C312" s="9" t="s">
        <v>396</v>
      </c>
      <c r="D312" s="9">
        <v>66.9</v>
      </c>
      <c r="E312" s="9">
        <v>74.75999999999999</v>
      </c>
      <c r="F312" s="10">
        <f t="shared" si="14"/>
        <v>71.616</v>
      </c>
      <c r="G312" s="11">
        <v>3</v>
      </c>
    </row>
    <row r="313" spans="1:7" ht="18" customHeight="1">
      <c r="A313" s="9">
        <v>20214243418</v>
      </c>
      <c r="B313" s="9" t="s">
        <v>397</v>
      </c>
      <c r="C313" s="9" t="s">
        <v>398</v>
      </c>
      <c r="D313" s="9">
        <v>75.9</v>
      </c>
      <c r="E313" s="9">
        <v>87.12</v>
      </c>
      <c r="F313" s="10">
        <f t="shared" si="14"/>
        <v>82.632</v>
      </c>
      <c r="G313" s="11">
        <v>1</v>
      </c>
    </row>
    <row r="314" spans="1:7" ht="18" customHeight="1">
      <c r="A314" s="9">
        <v>20214243415</v>
      </c>
      <c r="B314" s="9" t="s">
        <v>397</v>
      </c>
      <c r="C314" s="9" t="s">
        <v>399</v>
      </c>
      <c r="D314" s="9">
        <v>65</v>
      </c>
      <c r="E314" s="9">
        <v>75.26000000000002</v>
      </c>
      <c r="F314" s="10">
        <f t="shared" si="14"/>
        <v>71.156</v>
      </c>
      <c r="G314" s="11">
        <v>2</v>
      </c>
    </row>
    <row r="315" spans="1:7" ht="18" customHeight="1">
      <c r="A315" s="9">
        <v>20214253423</v>
      </c>
      <c r="B315" s="9" t="s">
        <v>400</v>
      </c>
      <c r="C315" s="9" t="s">
        <v>401</v>
      </c>
      <c r="D315" s="9">
        <v>72.9</v>
      </c>
      <c r="E315" s="9">
        <v>85.58</v>
      </c>
      <c r="F315" s="10">
        <f t="shared" si="14"/>
        <v>80.50800000000001</v>
      </c>
      <c r="G315" s="11">
        <v>1</v>
      </c>
    </row>
    <row r="316" spans="1:7" ht="18" customHeight="1">
      <c r="A316" s="9">
        <v>20214253421</v>
      </c>
      <c r="B316" s="9" t="s">
        <v>400</v>
      </c>
      <c r="C316" s="9" t="s">
        <v>402</v>
      </c>
      <c r="D316" s="9">
        <v>75.5</v>
      </c>
      <c r="E316" s="9">
        <v>77.35999999999999</v>
      </c>
      <c r="F316" s="10">
        <f t="shared" si="14"/>
        <v>76.61599999999999</v>
      </c>
      <c r="G316" s="11">
        <v>2</v>
      </c>
    </row>
    <row r="317" spans="1:7" ht="18" customHeight="1">
      <c r="A317" s="9">
        <v>20214253422</v>
      </c>
      <c r="B317" s="9" t="s">
        <v>400</v>
      </c>
      <c r="C317" s="9" t="s">
        <v>403</v>
      </c>
      <c r="D317" s="9">
        <v>58.2</v>
      </c>
      <c r="E317" s="9">
        <v>75.74</v>
      </c>
      <c r="F317" s="10">
        <f t="shared" si="14"/>
        <v>68.72399999999999</v>
      </c>
      <c r="G317" s="11">
        <v>3</v>
      </c>
    </row>
    <row r="318" spans="1:7" ht="18" customHeight="1">
      <c r="A318" s="9">
        <v>20214283501</v>
      </c>
      <c r="B318" s="9" t="s">
        <v>404</v>
      </c>
      <c r="C318" s="9" t="s">
        <v>405</v>
      </c>
      <c r="D318" s="9">
        <v>64</v>
      </c>
      <c r="E318" s="9">
        <v>83.64000000000001</v>
      </c>
      <c r="F318" s="10">
        <f t="shared" si="14"/>
        <v>75.784</v>
      </c>
      <c r="G318" s="11">
        <v>1</v>
      </c>
    </row>
    <row r="319" spans="1:7" ht="18" customHeight="1">
      <c r="A319" s="9">
        <v>20214303504</v>
      </c>
      <c r="B319" s="9" t="s">
        <v>406</v>
      </c>
      <c r="C319" s="9" t="s">
        <v>407</v>
      </c>
      <c r="D319" s="9">
        <v>63.9</v>
      </c>
      <c r="E319" s="9">
        <v>69.26000000000002</v>
      </c>
      <c r="F319" s="10">
        <f t="shared" si="14"/>
        <v>67.11600000000001</v>
      </c>
      <c r="G319" s="11">
        <v>1</v>
      </c>
    </row>
    <row r="320" spans="1:7" ht="18" customHeight="1">
      <c r="A320" s="9">
        <v>20214313512</v>
      </c>
      <c r="B320" s="9" t="s">
        <v>408</v>
      </c>
      <c r="C320" s="9" t="s">
        <v>409</v>
      </c>
      <c r="D320" s="9">
        <v>62.5</v>
      </c>
      <c r="E320" s="9">
        <v>83.64000000000001</v>
      </c>
      <c r="F320" s="10">
        <f t="shared" si="14"/>
        <v>75.184</v>
      </c>
      <c r="G320" s="11">
        <v>1</v>
      </c>
    </row>
    <row r="321" spans="1:7" ht="18" customHeight="1">
      <c r="A321" s="9">
        <v>20214313514</v>
      </c>
      <c r="B321" s="9" t="s">
        <v>408</v>
      </c>
      <c r="C321" s="9" t="s">
        <v>410</v>
      </c>
      <c r="D321" s="9">
        <v>59</v>
      </c>
      <c r="E321" s="9">
        <v>84.92</v>
      </c>
      <c r="F321" s="10">
        <f t="shared" si="14"/>
        <v>74.55199999999999</v>
      </c>
      <c r="G321" s="11">
        <v>2</v>
      </c>
    </row>
    <row r="322" spans="1:7" ht="18" customHeight="1">
      <c r="A322" s="9">
        <v>20214313513</v>
      </c>
      <c r="B322" s="9" t="s">
        <v>408</v>
      </c>
      <c r="C322" s="9" t="s">
        <v>411</v>
      </c>
      <c r="D322" s="9">
        <v>63</v>
      </c>
      <c r="E322" s="9">
        <v>79.62</v>
      </c>
      <c r="F322" s="10">
        <f t="shared" si="14"/>
        <v>72.97200000000001</v>
      </c>
      <c r="G322" s="11">
        <v>3</v>
      </c>
    </row>
  </sheetData>
  <sheetProtection/>
  <mergeCells count="1">
    <mergeCell ref="A1:G1"/>
  </mergeCells>
  <printOptions/>
  <pageMargins left="0.9444444444444444" right="0.3541666666666667" top="0.5506944444444445" bottom="0.5902777777777778" header="0.5118055555555555" footer="0.3145833333333333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PC-999</dc:creator>
  <cp:keywords/>
  <dc:description/>
  <cp:lastModifiedBy>lenovo</cp:lastModifiedBy>
  <cp:lastPrinted>2021-04-24T10:30:44Z</cp:lastPrinted>
  <dcterms:created xsi:type="dcterms:W3CDTF">2016-12-02T08:54:00Z</dcterms:created>
  <dcterms:modified xsi:type="dcterms:W3CDTF">2021-08-17T09:55:46Z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0EA5BFE442F54422837B37C49C6F8BFE</vt:lpwstr>
  </property>
</Properties>
</file>