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<sst xmlns="http://schemas.openxmlformats.org/spreadsheetml/2006/main" count="155" uniqueCount="79">
  <si>
    <t>2021年度亳州市谯城区纪委监委所属事业单位公开招聘工作人员第一批次拟聘用人员名单公示</t>
  </si>
  <si>
    <r>
      <t xml:space="preserve">    </t>
    </r>
    <r>
      <rPr>
        <sz val="14"/>
        <rFont val="仿宋_GB2312"/>
        <family val="3"/>
      </rPr>
      <t>根据《</t>
    </r>
    <r>
      <rPr>
        <sz val="14"/>
        <rFont val="Times New Roman"/>
        <family val="1"/>
      </rPr>
      <t>2021</t>
    </r>
    <r>
      <rPr>
        <sz val="14"/>
        <rFont val="仿宋_GB2312"/>
        <family val="3"/>
      </rPr>
      <t>年度亳州市谯城区纪委监委所属事业单位公开招聘工作人员公告》精神，经网上报名、资格初审、笔试、资格复审、面试、体检、考察等环节，确定马阳等</t>
    </r>
    <r>
      <rPr>
        <sz val="14"/>
        <rFont val="Times New Roman"/>
        <family val="1"/>
      </rPr>
      <t>26</t>
    </r>
    <r>
      <rPr>
        <sz val="14"/>
        <rFont val="仿宋_GB2312"/>
        <family val="3"/>
      </rPr>
      <t>名考生符合本次招聘条件，确定为拟聘用人员，现予公示，公示时间为</t>
    </r>
    <r>
      <rPr>
        <sz val="14"/>
        <rFont val="Times New Roman"/>
        <family val="1"/>
      </rPr>
      <t>5</t>
    </r>
    <r>
      <rPr>
        <sz val="14"/>
        <rFont val="仿宋_GB2312"/>
        <family val="3"/>
      </rPr>
      <t>个工作日。公示期间如有问题，请联系我们，联系电话：</t>
    </r>
    <r>
      <rPr>
        <sz val="14"/>
        <rFont val="Times New Roman"/>
        <family val="1"/>
      </rPr>
      <t>0558-5516005</t>
    </r>
    <r>
      <rPr>
        <sz val="14"/>
        <rFont val="仿宋_GB2312"/>
        <family val="3"/>
      </rPr>
      <t>、</t>
    </r>
    <r>
      <rPr>
        <sz val="14"/>
        <rFont val="Times New Roman"/>
        <family val="1"/>
      </rPr>
      <t>5522032</t>
    </r>
    <r>
      <rPr>
        <sz val="14"/>
        <rFont val="仿宋_GB2312"/>
        <family val="3"/>
      </rPr>
      <t>。公示无异议的办理聘用手续。体检、考察环节放弃的择日递补。</t>
    </r>
    <r>
      <rPr>
        <sz val="14"/>
        <rFont val="Times New Roman"/>
        <family val="1"/>
      </rPr>
      <t xml:space="preserve">
                                                                                                                                           2021</t>
    </r>
    <r>
      <rPr>
        <sz val="14"/>
        <rFont val="仿宋_GB2312"/>
        <family val="3"/>
      </rPr>
      <t>年度亳州市谯城区纪委监委所属事业单位公开招聘工作人员</t>
    </r>
    <r>
      <rPr>
        <sz val="14"/>
        <rFont val="Times New Roman"/>
        <family val="1"/>
      </rPr>
      <t xml:space="preserve">
                                                                                                                                                                                </t>
    </r>
    <r>
      <rPr>
        <sz val="14"/>
        <rFont val="仿宋_GB2312"/>
        <family val="3"/>
      </rPr>
      <t>工作领导小组办公室</t>
    </r>
    <r>
      <rPr>
        <sz val="14"/>
        <rFont val="Times New Roman"/>
        <family val="1"/>
      </rPr>
      <t xml:space="preserve">
                                                                                                                                                                                      2020</t>
    </r>
    <r>
      <rPr>
        <sz val="14"/>
        <rFont val="仿宋_GB2312"/>
        <family val="3"/>
      </rPr>
      <t>年</t>
    </r>
    <r>
      <rPr>
        <sz val="14"/>
        <rFont val="Times New Roman"/>
        <family val="1"/>
      </rPr>
      <t>8</t>
    </r>
    <r>
      <rPr>
        <sz val="14"/>
        <rFont val="仿宋_GB2312"/>
        <family val="3"/>
      </rPr>
      <t>月</t>
    </r>
    <r>
      <rPr>
        <sz val="14"/>
        <rFont val="Times New Roman"/>
        <family val="1"/>
      </rPr>
      <t>2</t>
    </r>
    <r>
      <rPr>
        <sz val="14"/>
        <rFont val="仿宋_GB2312"/>
        <family val="3"/>
      </rPr>
      <t>日</t>
    </r>
    <r>
      <rPr>
        <sz val="14"/>
        <rFont val="Times New Roman"/>
        <family val="1"/>
      </rPr>
      <t xml:space="preserve">                  </t>
    </r>
  </si>
  <si>
    <t>序号</t>
  </si>
  <si>
    <t>报考岗位</t>
  </si>
  <si>
    <t>准考证号</t>
  </si>
  <si>
    <t>姓名</t>
  </si>
  <si>
    <t>出生年月</t>
  </si>
  <si>
    <t>学历</t>
  </si>
  <si>
    <t>学位</t>
  </si>
  <si>
    <t>毕业院校</t>
  </si>
  <si>
    <t>所学专业</t>
  </si>
  <si>
    <t>体检、考察结果</t>
  </si>
  <si>
    <r>
      <t>030001_</t>
    </r>
    <r>
      <rPr>
        <sz val="12"/>
        <rFont val="仿宋_GB2312"/>
        <family val="3"/>
      </rPr>
      <t>工作人员</t>
    </r>
  </si>
  <si>
    <t>20210100908</t>
  </si>
  <si>
    <t>马  阳</t>
  </si>
  <si>
    <t>学士</t>
  </si>
  <si>
    <r>
      <rPr>
        <sz val="12"/>
        <rFont val="仿宋_GB2312"/>
        <family val="3"/>
      </rPr>
      <t>合格</t>
    </r>
  </si>
  <si>
    <t>20210100319</t>
  </si>
  <si>
    <t>潘  博</t>
  </si>
  <si>
    <t>无</t>
  </si>
  <si>
    <t>20210100109</t>
  </si>
  <si>
    <t>范  彪</t>
  </si>
  <si>
    <t>20210100121</t>
  </si>
  <si>
    <t>张金举</t>
  </si>
  <si>
    <t>20210101029</t>
  </si>
  <si>
    <t>石喻升</t>
  </si>
  <si>
    <t>20210100103</t>
  </si>
  <si>
    <t>江健民</t>
  </si>
  <si>
    <t>20210100424</t>
  </si>
  <si>
    <t>侯电光</t>
  </si>
  <si>
    <t>20210100329</t>
  </si>
  <si>
    <t>詹霄霄</t>
  </si>
  <si>
    <t>20210100722</t>
  </si>
  <si>
    <t>石福豪</t>
  </si>
  <si>
    <t>20210100923</t>
  </si>
  <si>
    <t>王  涛</t>
  </si>
  <si>
    <r>
      <t>030002_</t>
    </r>
    <r>
      <rPr>
        <sz val="12"/>
        <rFont val="仿宋_GB2312"/>
        <family val="3"/>
      </rPr>
      <t>工作人员</t>
    </r>
  </si>
  <si>
    <t>20210201303</t>
  </si>
  <si>
    <t>吴  桐</t>
  </si>
  <si>
    <t>20210201128</t>
  </si>
  <si>
    <t>孟小雨</t>
  </si>
  <si>
    <r>
      <t>030003_</t>
    </r>
    <r>
      <rPr>
        <sz val="12"/>
        <rFont val="仿宋_GB2312"/>
        <family val="3"/>
      </rPr>
      <t>工作人员</t>
    </r>
  </si>
  <si>
    <t>20210301416</t>
  </si>
  <si>
    <t>怀敬博</t>
  </si>
  <si>
    <t>20210301327</t>
  </si>
  <si>
    <t>刘  明</t>
  </si>
  <si>
    <r>
      <t>030004_</t>
    </r>
    <r>
      <rPr>
        <sz val="12"/>
        <rFont val="仿宋_GB2312"/>
        <family val="3"/>
      </rPr>
      <t>工作人员</t>
    </r>
  </si>
  <si>
    <t>20210401805</t>
  </si>
  <si>
    <t>王豆豆</t>
  </si>
  <si>
    <t>20210401629</t>
  </si>
  <si>
    <t>何  奕</t>
  </si>
  <si>
    <t>20210401523</t>
  </si>
  <si>
    <t>宋威威</t>
  </si>
  <si>
    <r>
      <t>030005_</t>
    </r>
    <r>
      <rPr>
        <sz val="12"/>
        <rFont val="仿宋_GB2312"/>
        <family val="3"/>
      </rPr>
      <t>工作人员</t>
    </r>
  </si>
  <si>
    <t>20210501901</t>
  </si>
  <si>
    <t>宗小帅</t>
  </si>
  <si>
    <t>20210501812</t>
  </si>
  <si>
    <t>李  娅</t>
  </si>
  <si>
    <r>
      <t>030006_</t>
    </r>
    <r>
      <rPr>
        <sz val="12"/>
        <rFont val="仿宋_GB2312"/>
        <family val="3"/>
      </rPr>
      <t>工作人员</t>
    </r>
  </si>
  <si>
    <t>20210601917</t>
  </si>
  <si>
    <t>孔  灵</t>
  </si>
  <si>
    <t>20210601908</t>
  </si>
  <si>
    <t>燕  蕾</t>
  </si>
  <si>
    <t>20210602002</t>
  </si>
  <si>
    <t>肖  聃</t>
  </si>
  <si>
    <t>20210602028</t>
  </si>
  <si>
    <t>颜思宇</t>
  </si>
  <si>
    <t>安徽建筑大学城市建设学院</t>
  </si>
  <si>
    <t>20210601920</t>
  </si>
  <si>
    <t>丁  咚</t>
  </si>
  <si>
    <t>20210602207</t>
  </si>
  <si>
    <t>张晓喻</t>
  </si>
  <si>
    <t>20210601930</t>
  </si>
  <si>
    <t>刘梦园</t>
  </si>
  <si>
    <t>20210301414</t>
  </si>
  <si>
    <t>放弃</t>
  </si>
  <si>
    <t>20210301420</t>
  </si>
  <si>
    <t>20210501829</t>
  </si>
  <si>
    <t>20210601927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</si>
</sst>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00_ "/>
  </numFmts>
  <fonts count="49">
    <font>
      <sz val="12"/>
      <name val="宋体"/>
      <family val="0"/>
    </font>
    <font>
      <sz val="11"/>
      <name val="宋体"/>
      <family val="0"/>
    </font>
    <font>
      <sz val="12"/>
      <name val="仿宋_GB2312"/>
      <family val="3"/>
    </font>
    <font>
      <sz val="22"/>
      <name val="方正小标宋简体"/>
      <family val="4"/>
    </font>
    <font>
      <sz val="14"/>
      <name val="Times New Roman"/>
      <family val="1"/>
    </font>
    <font>
      <sz val="12"/>
      <name val="黑体"/>
      <family val="3"/>
    </font>
    <font>
      <sz val="12"/>
      <name val="Times New Roman"/>
      <family val="1"/>
    </font>
    <font>
      <sz val="12"/>
      <color indexed="10"/>
      <name val="仿宋_GB2312"/>
      <family val="3"/>
    </font>
    <font>
      <sz val="11"/>
      <color indexed="9"/>
      <name val="宋体"/>
      <family val="0"/>
    </font>
    <font>
      <b/>
      <sz val="11"/>
      <color indexed="54"/>
      <name val="宋体"/>
      <family val="0"/>
    </font>
    <font>
      <sz val="11"/>
      <color indexed="62"/>
      <name val="宋体"/>
      <family val="0"/>
    </font>
    <font>
      <sz val="11"/>
      <color indexed="17"/>
      <name val="宋体"/>
      <family val="0"/>
    </font>
    <font>
      <b/>
      <sz val="11"/>
      <color indexed="8"/>
      <name val="宋体"/>
      <family val="0"/>
    </font>
    <font>
      <sz val="11"/>
      <color indexed="8"/>
      <name val="宋体"/>
      <family val="0"/>
    </font>
    <font>
      <sz val="11"/>
      <color indexed="16"/>
      <name val="宋体"/>
      <family val="0"/>
    </font>
    <font>
      <b/>
      <sz val="13"/>
      <color indexed="54"/>
      <name val="宋体"/>
      <family val="0"/>
    </font>
    <font>
      <u val="single"/>
      <sz val="11"/>
      <color indexed="20"/>
      <name val="宋体"/>
      <family val="0"/>
    </font>
    <font>
      <i/>
      <sz val="11"/>
      <color indexed="23"/>
      <name val="宋体"/>
      <family val="0"/>
    </font>
    <font>
      <b/>
      <sz val="11"/>
      <color indexed="63"/>
      <name val="宋体"/>
      <family val="0"/>
    </font>
    <font>
      <u val="single"/>
      <sz val="11"/>
      <color indexed="12"/>
      <name val="宋体"/>
      <family val="0"/>
    </font>
    <font>
      <b/>
      <sz val="18"/>
      <color indexed="54"/>
      <name val="宋体"/>
      <family val="0"/>
    </font>
    <font>
      <b/>
      <sz val="11"/>
      <color indexed="53"/>
      <name val="宋体"/>
      <family val="0"/>
    </font>
    <font>
      <sz val="11"/>
      <color indexed="10"/>
      <name val="宋体"/>
      <family val="0"/>
    </font>
    <font>
      <sz val="11"/>
      <color indexed="19"/>
      <name val="宋体"/>
      <family val="0"/>
    </font>
    <font>
      <b/>
      <sz val="15"/>
      <color indexed="54"/>
      <name val="宋体"/>
      <family val="0"/>
    </font>
    <font>
      <sz val="11"/>
      <color indexed="53"/>
      <name val="宋体"/>
      <family val="0"/>
    </font>
    <font>
      <b/>
      <sz val="11"/>
      <color indexed="9"/>
      <name val="宋体"/>
      <family val="0"/>
    </font>
    <font>
      <sz val="14"/>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xf>
    <xf numFmtId="49" fontId="6" fillId="0" borderId="9" xfId="0" applyNumberFormat="1" applyFont="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Border="1" applyAlignment="1">
      <alignment horizontal="center" vertical="center"/>
    </xf>
    <xf numFmtId="0" fontId="2" fillId="0" borderId="9" xfId="0" applyFont="1" applyFill="1" applyBorder="1" applyAlignment="1">
      <alignment horizontal="center" vertical="center"/>
    </xf>
    <xf numFmtId="180" fontId="6" fillId="0" borderId="9" xfId="0" applyNumberFormat="1" applyFont="1" applyBorder="1" applyAlignment="1">
      <alignment horizontal="center" vertical="center"/>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3"/>
  <sheetViews>
    <sheetView tabSelected="1" zoomScaleSheetLayoutView="100" workbookViewId="0" topLeftCell="A1">
      <selection activeCell="A1" sqref="A1:J1"/>
    </sheetView>
  </sheetViews>
  <sheetFormatPr defaultColWidth="9.00390625" defaultRowHeight="16.5" customHeight="1"/>
  <cols>
    <col min="1" max="1" width="8.125" style="6" customWidth="1"/>
    <col min="2" max="2" width="19.25390625" style="6" customWidth="1"/>
    <col min="3" max="3" width="16.875" style="6" customWidth="1"/>
    <col min="4" max="4" width="11.875" style="6" customWidth="1"/>
    <col min="5" max="5" width="14.50390625" style="6" customWidth="1"/>
    <col min="6" max="7" width="8.375" style="6" customWidth="1"/>
    <col min="8" max="8" width="26.125" style="6" customWidth="1"/>
    <col min="9" max="9" width="27.75390625" style="6" customWidth="1"/>
    <col min="10" max="10" width="18.125" style="6" customWidth="1"/>
    <col min="11" max="16384" width="9.00390625" style="6" customWidth="1"/>
  </cols>
  <sheetData>
    <row r="1" spans="1:10" s="1" customFormat="1" ht="46.5" customHeight="1">
      <c r="A1" s="7" t="s">
        <v>0</v>
      </c>
      <c r="B1" s="7"/>
      <c r="C1" s="7"/>
      <c r="D1" s="7"/>
      <c r="E1" s="7"/>
      <c r="F1" s="7"/>
      <c r="G1" s="7"/>
      <c r="H1" s="7"/>
      <c r="I1" s="7"/>
      <c r="J1" s="7"/>
    </row>
    <row r="2" spans="1:10" s="1" customFormat="1" ht="156" customHeight="1">
      <c r="A2" s="8" t="s">
        <v>1</v>
      </c>
      <c r="B2" s="8"/>
      <c r="C2" s="9"/>
      <c r="D2" s="9"/>
      <c r="E2" s="8"/>
      <c r="F2" s="8"/>
      <c r="G2" s="8"/>
      <c r="H2" s="8"/>
      <c r="I2" s="8"/>
      <c r="J2" s="8"/>
    </row>
    <row r="3" spans="1:10" s="2" customFormat="1" ht="39.75" customHeight="1">
      <c r="A3" s="10" t="s">
        <v>2</v>
      </c>
      <c r="B3" s="10" t="s">
        <v>3</v>
      </c>
      <c r="C3" s="10" t="s">
        <v>4</v>
      </c>
      <c r="D3" s="10" t="s">
        <v>5</v>
      </c>
      <c r="E3" s="10" t="s">
        <v>6</v>
      </c>
      <c r="F3" s="11" t="s">
        <v>7</v>
      </c>
      <c r="G3" s="11" t="s">
        <v>8</v>
      </c>
      <c r="H3" s="11" t="s">
        <v>9</v>
      </c>
      <c r="I3" s="11" t="s">
        <v>10</v>
      </c>
      <c r="J3" s="10" t="s">
        <v>11</v>
      </c>
    </row>
    <row r="4" spans="1:10" s="3" customFormat="1" ht="39.75" customHeight="1">
      <c r="A4" s="12">
        <v>1</v>
      </c>
      <c r="B4" s="13" t="s">
        <v>12</v>
      </c>
      <c r="C4" s="14" t="s">
        <v>13</v>
      </c>
      <c r="D4" s="15" t="s">
        <v>14</v>
      </c>
      <c r="E4" s="14">
        <v>1993.08</v>
      </c>
      <c r="F4" s="15" t="str">
        <f aca="true" t="shared" si="0" ref="F4:F6">"本科"</f>
        <v>本科</v>
      </c>
      <c r="G4" s="15" t="s">
        <v>15</v>
      </c>
      <c r="H4" s="15" t="str">
        <f>"天津工业大学"</f>
        <v>天津工业大学</v>
      </c>
      <c r="I4" s="15" t="str">
        <f>"机械工程"</f>
        <v>机械工程</v>
      </c>
      <c r="J4" s="21" t="s">
        <v>16</v>
      </c>
    </row>
    <row r="5" spans="1:10" s="3" customFormat="1" ht="39.75" customHeight="1">
      <c r="A5" s="12">
        <v>2</v>
      </c>
      <c r="B5" s="13" t="s">
        <v>12</v>
      </c>
      <c r="C5" s="14" t="s">
        <v>17</v>
      </c>
      <c r="D5" s="15" t="s">
        <v>18</v>
      </c>
      <c r="E5" s="14">
        <v>1990.06</v>
      </c>
      <c r="F5" s="15" t="str">
        <f t="shared" si="0"/>
        <v>本科</v>
      </c>
      <c r="G5" s="15" t="s">
        <v>19</v>
      </c>
      <c r="H5" s="15" t="str">
        <f>"中央广播电视大学"</f>
        <v>中央广播电视大学</v>
      </c>
      <c r="I5" s="15" t="str">
        <f>"金融学"</f>
        <v>金融学</v>
      </c>
      <c r="J5" s="21" t="s">
        <v>16</v>
      </c>
    </row>
    <row r="6" spans="1:10" s="3" customFormat="1" ht="39.75" customHeight="1">
      <c r="A6" s="12">
        <v>3</v>
      </c>
      <c r="B6" s="13" t="s">
        <v>12</v>
      </c>
      <c r="C6" s="14" t="s">
        <v>20</v>
      </c>
      <c r="D6" s="15" t="s">
        <v>21</v>
      </c>
      <c r="E6" s="14">
        <v>1991.11</v>
      </c>
      <c r="F6" s="15" t="str">
        <f t="shared" si="0"/>
        <v>本科</v>
      </c>
      <c r="G6" s="15" t="s">
        <v>15</v>
      </c>
      <c r="H6" s="15" t="str">
        <f>"绥化学院"</f>
        <v>绥化学院</v>
      </c>
      <c r="I6" s="15" t="str">
        <f>"制药工程"</f>
        <v>制药工程</v>
      </c>
      <c r="J6" s="21" t="s">
        <v>16</v>
      </c>
    </row>
    <row r="7" spans="1:10" s="3" customFormat="1" ht="39.75" customHeight="1">
      <c r="A7" s="12">
        <v>4</v>
      </c>
      <c r="B7" s="13" t="s">
        <v>12</v>
      </c>
      <c r="C7" s="14" t="s">
        <v>22</v>
      </c>
      <c r="D7" s="15" t="s">
        <v>23</v>
      </c>
      <c r="E7" s="14">
        <v>1994.07</v>
      </c>
      <c r="F7" s="15" t="str">
        <f aca="true" t="shared" si="1" ref="F7:F13">"大专"</f>
        <v>大专</v>
      </c>
      <c r="G7" s="15" t="s">
        <v>19</v>
      </c>
      <c r="H7" s="15" t="str">
        <f>"黄山学院"</f>
        <v>黄山学院</v>
      </c>
      <c r="I7" s="15" t="str">
        <f>"市场营销"</f>
        <v>市场营销</v>
      </c>
      <c r="J7" s="21" t="s">
        <v>16</v>
      </c>
    </row>
    <row r="8" spans="1:10" s="3" customFormat="1" ht="39.75" customHeight="1">
      <c r="A8" s="12">
        <v>5</v>
      </c>
      <c r="B8" s="13" t="s">
        <v>12</v>
      </c>
      <c r="C8" s="14" t="s">
        <v>24</v>
      </c>
      <c r="D8" s="15" t="s">
        <v>25</v>
      </c>
      <c r="E8" s="14">
        <v>1995.01</v>
      </c>
      <c r="F8" s="15" t="str">
        <f>"本科"</f>
        <v>本科</v>
      </c>
      <c r="G8" s="15" t="s">
        <v>15</v>
      </c>
      <c r="H8" s="15" t="str">
        <f>"安徽大学江淮学院"</f>
        <v>安徽大学江淮学院</v>
      </c>
      <c r="I8" s="15" t="str">
        <f>"法学"</f>
        <v>法学</v>
      </c>
      <c r="J8" s="21" t="s">
        <v>16</v>
      </c>
    </row>
    <row r="9" spans="1:10" s="3" customFormat="1" ht="39.75" customHeight="1">
      <c r="A9" s="12">
        <v>6</v>
      </c>
      <c r="B9" s="13" t="s">
        <v>12</v>
      </c>
      <c r="C9" s="14" t="s">
        <v>26</v>
      </c>
      <c r="D9" s="15" t="s">
        <v>27</v>
      </c>
      <c r="E9" s="14">
        <v>1993.12</v>
      </c>
      <c r="F9" s="15" t="str">
        <f t="shared" si="1"/>
        <v>大专</v>
      </c>
      <c r="G9" s="15" t="s">
        <v>19</v>
      </c>
      <c r="H9" s="15" t="str">
        <f>"南开大学"</f>
        <v>南开大学</v>
      </c>
      <c r="I9" s="15" t="str">
        <f>"行政管理"</f>
        <v>行政管理</v>
      </c>
      <c r="J9" s="21" t="s">
        <v>16</v>
      </c>
    </row>
    <row r="10" spans="1:10" s="3" customFormat="1" ht="39.75" customHeight="1">
      <c r="A10" s="12">
        <v>7</v>
      </c>
      <c r="B10" s="13" t="s">
        <v>12</v>
      </c>
      <c r="C10" s="14" t="s">
        <v>28</v>
      </c>
      <c r="D10" s="15" t="s">
        <v>29</v>
      </c>
      <c r="E10" s="14">
        <v>1992.07</v>
      </c>
      <c r="F10" s="15" t="str">
        <f aca="true" t="shared" si="2" ref="F10:F20">"本科"</f>
        <v>本科</v>
      </c>
      <c r="G10" s="15" t="s">
        <v>15</v>
      </c>
      <c r="H10" s="15" t="str">
        <f>"安徽工业大学工商学院"</f>
        <v>安徽工业大学工商学院</v>
      </c>
      <c r="I10" s="22" t="str">
        <f>"机械设计制造及其自动化"</f>
        <v>机械设计制造及其自动化</v>
      </c>
      <c r="J10" s="21" t="s">
        <v>16</v>
      </c>
    </row>
    <row r="11" spans="1:10" s="3" customFormat="1" ht="39.75" customHeight="1">
      <c r="A11" s="12">
        <v>8</v>
      </c>
      <c r="B11" s="13" t="s">
        <v>12</v>
      </c>
      <c r="C11" s="14" t="s">
        <v>30</v>
      </c>
      <c r="D11" s="15" t="s">
        <v>31</v>
      </c>
      <c r="E11" s="14">
        <v>1991.06</v>
      </c>
      <c r="F11" s="15" t="str">
        <f t="shared" si="1"/>
        <v>大专</v>
      </c>
      <c r="G11" s="15" t="s">
        <v>19</v>
      </c>
      <c r="H11" s="15" t="str">
        <f>"中国人民大学"</f>
        <v>中国人民大学</v>
      </c>
      <c r="I11" s="15" t="str">
        <f>"法学"</f>
        <v>法学</v>
      </c>
      <c r="J11" s="21" t="s">
        <v>16</v>
      </c>
    </row>
    <row r="12" spans="1:10" s="3" customFormat="1" ht="39.75" customHeight="1">
      <c r="A12" s="12">
        <v>9</v>
      </c>
      <c r="B12" s="13" t="s">
        <v>12</v>
      </c>
      <c r="C12" s="14" t="s">
        <v>32</v>
      </c>
      <c r="D12" s="15" t="s">
        <v>33</v>
      </c>
      <c r="E12" s="14">
        <v>1993.06</v>
      </c>
      <c r="F12" s="15" t="str">
        <f t="shared" si="1"/>
        <v>大专</v>
      </c>
      <c r="G12" s="15" t="s">
        <v>19</v>
      </c>
      <c r="H12" s="15" t="str">
        <f>"亳州职业技术学院"</f>
        <v>亳州职业技术学院</v>
      </c>
      <c r="I12" s="15" t="str">
        <f>"中药学"</f>
        <v>中药学</v>
      </c>
      <c r="J12" s="21" t="s">
        <v>16</v>
      </c>
    </row>
    <row r="13" spans="1:10" s="3" customFormat="1" ht="39.75" customHeight="1">
      <c r="A13" s="12">
        <v>10</v>
      </c>
      <c r="B13" s="13" t="s">
        <v>12</v>
      </c>
      <c r="C13" s="14" t="s">
        <v>34</v>
      </c>
      <c r="D13" s="15" t="s">
        <v>35</v>
      </c>
      <c r="E13" s="14">
        <v>1991.06</v>
      </c>
      <c r="F13" s="15" t="str">
        <f t="shared" si="1"/>
        <v>大专</v>
      </c>
      <c r="G13" s="15" t="s">
        <v>19</v>
      </c>
      <c r="H13" s="15" t="str">
        <f>"青岛理工大学琴岛学院"</f>
        <v>青岛理工大学琴岛学院</v>
      </c>
      <c r="I13" s="15" t="str">
        <f>"电子商务"</f>
        <v>电子商务</v>
      </c>
      <c r="J13" s="21" t="s">
        <v>16</v>
      </c>
    </row>
    <row r="14" spans="1:10" s="3" customFormat="1" ht="39.75" customHeight="1">
      <c r="A14" s="12">
        <v>11</v>
      </c>
      <c r="B14" s="13" t="s">
        <v>36</v>
      </c>
      <c r="C14" s="14" t="s">
        <v>37</v>
      </c>
      <c r="D14" s="15" t="s">
        <v>38</v>
      </c>
      <c r="E14" s="14">
        <v>1993.07</v>
      </c>
      <c r="F14" s="15" t="str">
        <f t="shared" si="2"/>
        <v>本科</v>
      </c>
      <c r="G14" s="15" t="s">
        <v>15</v>
      </c>
      <c r="H14" s="15" t="str">
        <f>"安庆师范大学"</f>
        <v>安庆师范大学</v>
      </c>
      <c r="I14" s="15" t="str">
        <f aca="true" t="shared" si="3" ref="I14:I17">"财务管理"</f>
        <v>财务管理</v>
      </c>
      <c r="J14" s="21" t="s">
        <v>16</v>
      </c>
    </row>
    <row r="15" spans="1:10" s="3" customFormat="1" ht="39.75" customHeight="1">
      <c r="A15" s="12">
        <v>12</v>
      </c>
      <c r="B15" s="13" t="s">
        <v>36</v>
      </c>
      <c r="C15" s="14" t="s">
        <v>39</v>
      </c>
      <c r="D15" s="15" t="s">
        <v>40</v>
      </c>
      <c r="E15" s="14">
        <v>1996.08</v>
      </c>
      <c r="F15" s="15" t="str">
        <f t="shared" si="2"/>
        <v>本科</v>
      </c>
      <c r="G15" s="15" t="s">
        <v>15</v>
      </c>
      <c r="H15" s="15" t="str">
        <f>"安徽财经大学"</f>
        <v>安徽财经大学</v>
      </c>
      <c r="I15" s="15" t="str">
        <f t="shared" si="3"/>
        <v>财务管理</v>
      </c>
      <c r="J15" s="21" t="s">
        <v>16</v>
      </c>
    </row>
    <row r="16" spans="1:10" s="3" customFormat="1" ht="39.75" customHeight="1">
      <c r="A16" s="12">
        <v>13</v>
      </c>
      <c r="B16" s="13" t="s">
        <v>41</v>
      </c>
      <c r="C16" s="14" t="s">
        <v>42</v>
      </c>
      <c r="D16" s="15" t="s">
        <v>43</v>
      </c>
      <c r="E16" s="16">
        <v>1998.1</v>
      </c>
      <c r="F16" s="15" t="str">
        <f t="shared" si="2"/>
        <v>本科</v>
      </c>
      <c r="G16" s="15" t="s">
        <v>15</v>
      </c>
      <c r="H16" s="15" t="str">
        <f>"安徽新华学院"</f>
        <v>安徽新华学院</v>
      </c>
      <c r="I16" s="15" t="str">
        <f t="shared" si="3"/>
        <v>财务管理</v>
      </c>
      <c r="J16" s="21" t="s">
        <v>16</v>
      </c>
    </row>
    <row r="17" spans="1:10" s="3" customFormat="1" ht="39.75" customHeight="1">
      <c r="A17" s="12">
        <v>14</v>
      </c>
      <c r="B17" s="13" t="s">
        <v>41</v>
      </c>
      <c r="C17" s="14" t="s">
        <v>44</v>
      </c>
      <c r="D17" s="15" t="s">
        <v>45</v>
      </c>
      <c r="E17" s="14">
        <v>1998.01</v>
      </c>
      <c r="F17" s="15" t="str">
        <f t="shared" si="2"/>
        <v>本科</v>
      </c>
      <c r="G17" s="15" t="s">
        <v>15</v>
      </c>
      <c r="H17" s="15" t="str">
        <f>"合肥师范学院"</f>
        <v>合肥师范学院</v>
      </c>
      <c r="I17" s="15" t="str">
        <f t="shared" si="3"/>
        <v>财务管理</v>
      </c>
      <c r="J17" s="21" t="s">
        <v>16</v>
      </c>
    </row>
    <row r="18" spans="1:10" s="3" customFormat="1" ht="39.75" customHeight="1">
      <c r="A18" s="12">
        <v>15</v>
      </c>
      <c r="B18" s="13" t="s">
        <v>46</v>
      </c>
      <c r="C18" s="14" t="s">
        <v>47</v>
      </c>
      <c r="D18" s="15" t="s">
        <v>48</v>
      </c>
      <c r="E18" s="14">
        <v>1994.11</v>
      </c>
      <c r="F18" s="15" t="str">
        <f aca="true" t="shared" si="4" ref="F18:F20">"本科"</f>
        <v>本科</v>
      </c>
      <c r="G18" s="15" t="s">
        <v>15</v>
      </c>
      <c r="H18" s="15" t="str">
        <f>"沈阳大学"</f>
        <v>沈阳大学</v>
      </c>
      <c r="I18" s="15" t="str">
        <f aca="true" t="shared" si="5" ref="I18:I21">"国际经济与贸易"</f>
        <v>国际经济与贸易</v>
      </c>
      <c r="J18" s="21" t="s">
        <v>16</v>
      </c>
    </row>
    <row r="19" spans="1:10" s="3" customFormat="1" ht="39.75" customHeight="1">
      <c r="A19" s="12">
        <v>16</v>
      </c>
      <c r="B19" s="13" t="s">
        <v>46</v>
      </c>
      <c r="C19" s="14" t="s">
        <v>49</v>
      </c>
      <c r="D19" s="17" t="s">
        <v>50</v>
      </c>
      <c r="E19" s="14">
        <v>1995.09</v>
      </c>
      <c r="F19" s="15" t="str">
        <f t="shared" si="4"/>
        <v>本科</v>
      </c>
      <c r="G19" s="15" t="s">
        <v>15</v>
      </c>
      <c r="H19" s="15" t="str">
        <f>"南京财经大学"</f>
        <v>南京财经大学</v>
      </c>
      <c r="I19" s="15" t="str">
        <f t="shared" si="5"/>
        <v>国际经济与贸易</v>
      </c>
      <c r="J19" s="21" t="s">
        <v>16</v>
      </c>
    </row>
    <row r="20" spans="1:10" s="3" customFormat="1" ht="39.75" customHeight="1">
      <c r="A20" s="12">
        <v>17</v>
      </c>
      <c r="B20" s="13" t="s">
        <v>46</v>
      </c>
      <c r="C20" s="14" t="s">
        <v>51</v>
      </c>
      <c r="D20" s="17" t="s">
        <v>52</v>
      </c>
      <c r="E20" s="16">
        <v>1991.1</v>
      </c>
      <c r="F20" s="15" t="str">
        <f t="shared" si="4"/>
        <v>本科</v>
      </c>
      <c r="G20" s="15" t="s">
        <v>15</v>
      </c>
      <c r="H20" s="15" t="str">
        <f>"安徽三联学院"</f>
        <v>安徽三联学院</v>
      </c>
      <c r="I20" s="15" t="str">
        <f t="shared" si="5"/>
        <v>国际经济与贸易</v>
      </c>
      <c r="J20" s="21" t="s">
        <v>16</v>
      </c>
    </row>
    <row r="21" spans="1:10" s="3" customFormat="1" ht="39.75" customHeight="1">
      <c r="A21" s="12">
        <v>18</v>
      </c>
      <c r="B21" s="13" t="s">
        <v>53</v>
      </c>
      <c r="C21" s="14" t="s">
        <v>54</v>
      </c>
      <c r="D21" s="15" t="s">
        <v>55</v>
      </c>
      <c r="E21" s="16">
        <v>1997.1</v>
      </c>
      <c r="F21" s="15" t="str">
        <f aca="true" t="shared" si="6" ref="F21:F24">"本科"</f>
        <v>本科</v>
      </c>
      <c r="G21" s="15" t="s">
        <v>15</v>
      </c>
      <c r="H21" s="15" t="str">
        <f>"池州学院"</f>
        <v>池州学院</v>
      </c>
      <c r="I21" s="15" t="str">
        <f t="shared" si="5"/>
        <v>国际经济与贸易</v>
      </c>
      <c r="J21" s="21" t="s">
        <v>16</v>
      </c>
    </row>
    <row r="22" spans="1:10" s="3" customFormat="1" ht="39.75" customHeight="1">
      <c r="A22" s="12">
        <v>19</v>
      </c>
      <c r="B22" s="13" t="s">
        <v>53</v>
      </c>
      <c r="C22" s="14" t="s">
        <v>56</v>
      </c>
      <c r="D22" s="15" t="s">
        <v>57</v>
      </c>
      <c r="E22" s="14">
        <v>1999.03</v>
      </c>
      <c r="F22" s="15" t="str">
        <f t="shared" si="6"/>
        <v>本科</v>
      </c>
      <c r="G22" s="15" t="s">
        <v>15</v>
      </c>
      <c r="H22" s="15" t="str">
        <f>"安徽大学"</f>
        <v>安徽大学</v>
      </c>
      <c r="I22" s="15" t="str">
        <f>"法学"</f>
        <v>法学</v>
      </c>
      <c r="J22" s="21" t="s">
        <v>16</v>
      </c>
    </row>
    <row r="23" spans="1:10" s="3" customFormat="1" ht="39.75" customHeight="1">
      <c r="A23" s="12">
        <v>20</v>
      </c>
      <c r="B23" s="13" t="s">
        <v>58</v>
      </c>
      <c r="C23" s="14" t="s">
        <v>59</v>
      </c>
      <c r="D23" s="15" t="s">
        <v>60</v>
      </c>
      <c r="E23" s="16">
        <v>1997.1</v>
      </c>
      <c r="F23" s="15" t="str">
        <f t="shared" si="6"/>
        <v>本科</v>
      </c>
      <c r="G23" s="15" t="s">
        <v>15</v>
      </c>
      <c r="H23" s="15" t="str">
        <f>"安徽工业大学"</f>
        <v>安徽工业大学</v>
      </c>
      <c r="I23" s="15" t="str">
        <f>"审计学"</f>
        <v>审计学</v>
      </c>
      <c r="J23" s="21" t="s">
        <v>16</v>
      </c>
    </row>
    <row r="24" spans="1:10" s="3" customFormat="1" ht="39.75" customHeight="1">
      <c r="A24" s="12">
        <v>21</v>
      </c>
      <c r="B24" s="13" t="s">
        <v>58</v>
      </c>
      <c r="C24" s="14" t="s">
        <v>61</v>
      </c>
      <c r="D24" s="15" t="s">
        <v>62</v>
      </c>
      <c r="E24" s="14">
        <v>1999.07</v>
      </c>
      <c r="F24" s="15" t="str">
        <f t="shared" si="6"/>
        <v>本科</v>
      </c>
      <c r="G24" s="15" t="s">
        <v>15</v>
      </c>
      <c r="H24" s="15" t="str">
        <f>"黄山学院"</f>
        <v>黄山学院</v>
      </c>
      <c r="I24" s="15" t="str">
        <f>"财务管理"</f>
        <v>财务管理</v>
      </c>
      <c r="J24" s="21" t="s">
        <v>16</v>
      </c>
    </row>
    <row r="25" spans="1:10" s="3" customFormat="1" ht="39.75" customHeight="1">
      <c r="A25" s="12">
        <v>22</v>
      </c>
      <c r="B25" s="13" t="s">
        <v>58</v>
      </c>
      <c r="C25" s="14" t="s">
        <v>63</v>
      </c>
      <c r="D25" s="15" t="s">
        <v>64</v>
      </c>
      <c r="E25" s="14">
        <v>1996.06</v>
      </c>
      <c r="F25" s="15" t="str">
        <f aca="true" t="shared" si="7" ref="F25:F29">"本科"</f>
        <v>本科</v>
      </c>
      <c r="G25" s="15" t="s">
        <v>15</v>
      </c>
      <c r="H25" s="15" t="str">
        <f>"滁州学院"</f>
        <v>滁州学院</v>
      </c>
      <c r="I25" s="15" t="str">
        <f>"国际经济与贸易"</f>
        <v>国际经济与贸易</v>
      </c>
      <c r="J25" s="21" t="s">
        <v>16</v>
      </c>
    </row>
    <row r="26" spans="1:10" s="4" customFormat="1" ht="39.75" customHeight="1">
      <c r="A26" s="12">
        <v>23</v>
      </c>
      <c r="B26" s="13" t="s">
        <v>58</v>
      </c>
      <c r="C26" s="14" t="s">
        <v>65</v>
      </c>
      <c r="D26" s="15" t="s">
        <v>66</v>
      </c>
      <c r="E26" s="14">
        <v>2000.01</v>
      </c>
      <c r="F26" s="15" t="str">
        <f t="shared" si="7"/>
        <v>本科</v>
      </c>
      <c r="G26" s="15" t="s">
        <v>15</v>
      </c>
      <c r="H26" s="15" t="s">
        <v>67</v>
      </c>
      <c r="I26" s="15" t="str">
        <f>"财务管理"</f>
        <v>财务管理</v>
      </c>
      <c r="J26" s="21" t="s">
        <v>16</v>
      </c>
    </row>
    <row r="27" spans="1:10" s="4" customFormat="1" ht="39.75" customHeight="1">
      <c r="A27" s="12">
        <v>24</v>
      </c>
      <c r="B27" s="13" t="s">
        <v>58</v>
      </c>
      <c r="C27" s="14" t="s">
        <v>68</v>
      </c>
      <c r="D27" s="15" t="s">
        <v>69</v>
      </c>
      <c r="E27" s="16">
        <v>1996.1</v>
      </c>
      <c r="F27" s="15" t="str">
        <f t="shared" si="7"/>
        <v>本科</v>
      </c>
      <c r="G27" s="15" t="s">
        <v>15</v>
      </c>
      <c r="H27" s="15" t="str">
        <f>"淮北师范大学"</f>
        <v>淮北师范大学</v>
      </c>
      <c r="I27" s="15" t="str">
        <f>"计算机科学与技术"</f>
        <v>计算机科学与技术</v>
      </c>
      <c r="J27" s="21" t="s">
        <v>16</v>
      </c>
    </row>
    <row r="28" spans="1:10" s="5" customFormat="1" ht="39.75" customHeight="1">
      <c r="A28" s="12">
        <v>25</v>
      </c>
      <c r="B28" s="13" t="s">
        <v>58</v>
      </c>
      <c r="C28" s="18" t="s">
        <v>70</v>
      </c>
      <c r="D28" s="15" t="s">
        <v>71</v>
      </c>
      <c r="E28" s="18">
        <v>1998.11</v>
      </c>
      <c r="F28" s="15" t="str">
        <f t="shared" si="7"/>
        <v>本科</v>
      </c>
      <c r="G28" s="15" t="s">
        <v>15</v>
      </c>
      <c r="H28" s="15" t="str">
        <f>"上海政法学院"</f>
        <v>上海政法学院</v>
      </c>
      <c r="I28" s="15" t="str">
        <f>"法学"</f>
        <v>法学</v>
      </c>
      <c r="J28" s="21" t="s">
        <v>16</v>
      </c>
    </row>
    <row r="29" spans="1:10" s="5" customFormat="1" ht="39.75" customHeight="1">
      <c r="A29" s="12">
        <v>26</v>
      </c>
      <c r="B29" s="13" t="s">
        <v>58</v>
      </c>
      <c r="C29" s="18" t="s">
        <v>72</v>
      </c>
      <c r="D29" s="15" t="s">
        <v>73</v>
      </c>
      <c r="E29" s="18">
        <v>1997.05</v>
      </c>
      <c r="F29" s="15" t="str">
        <f t="shared" si="7"/>
        <v>本科</v>
      </c>
      <c r="G29" s="15" t="s">
        <v>15</v>
      </c>
      <c r="H29" s="15" t="str">
        <f>"安徽师范大学"</f>
        <v>安徽师范大学</v>
      </c>
      <c r="I29" s="15" t="str">
        <f>"财务管理"</f>
        <v>财务管理</v>
      </c>
      <c r="J29" s="21" t="s">
        <v>16</v>
      </c>
    </row>
    <row r="30" spans="1:10" s="3" customFormat="1" ht="39.75" customHeight="1">
      <c r="A30" s="12">
        <v>27</v>
      </c>
      <c r="B30" s="13" t="s">
        <v>41</v>
      </c>
      <c r="C30" s="14" t="s">
        <v>74</v>
      </c>
      <c r="D30" s="19"/>
      <c r="E30" s="14"/>
      <c r="F30" s="15"/>
      <c r="G30" s="15"/>
      <c r="H30" s="15"/>
      <c r="I30" s="15"/>
      <c r="J30" s="23" t="s">
        <v>75</v>
      </c>
    </row>
    <row r="31" spans="1:10" s="3" customFormat="1" ht="39.75" customHeight="1">
      <c r="A31" s="12">
        <v>28</v>
      </c>
      <c r="B31" s="13" t="s">
        <v>41</v>
      </c>
      <c r="C31" s="14" t="s">
        <v>76</v>
      </c>
      <c r="D31" s="19"/>
      <c r="E31" s="14"/>
      <c r="F31" s="15"/>
      <c r="G31" s="15"/>
      <c r="H31" s="15"/>
      <c r="I31" s="15"/>
      <c r="J31" s="23" t="s">
        <v>75</v>
      </c>
    </row>
    <row r="32" spans="1:10" s="3" customFormat="1" ht="39.75" customHeight="1">
      <c r="A32" s="12">
        <v>29</v>
      </c>
      <c r="B32" s="13" t="s">
        <v>53</v>
      </c>
      <c r="C32" s="14" t="s">
        <v>77</v>
      </c>
      <c r="D32" s="19"/>
      <c r="E32" s="14"/>
      <c r="F32" s="14"/>
      <c r="G32" s="14"/>
      <c r="H32" s="20"/>
      <c r="I32" s="20"/>
      <c r="J32" s="23" t="s">
        <v>75</v>
      </c>
    </row>
    <row r="33" spans="1:10" s="3" customFormat="1" ht="39.75" customHeight="1">
      <c r="A33" s="12">
        <v>30</v>
      </c>
      <c r="B33" s="13" t="s">
        <v>58</v>
      </c>
      <c r="C33" s="14" t="s">
        <v>78</v>
      </c>
      <c r="D33" s="19"/>
      <c r="E33" s="14"/>
      <c r="F33" s="15"/>
      <c r="G33" s="15"/>
      <c r="H33" s="15"/>
      <c r="I33" s="15"/>
      <c r="J33" s="23" t="s">
        <v>75</v>
      </c>
    </row>
  </sheetData>
  <sheetProtection/>
  <mergeCells count="2">
    <mergeCell ref="A1:J1"/>
    <mergeCell ref="A2:J2"/>
  </mergeCells>
  <printOptions/>
  <pageMargins left="0.75" right="0.75" top="1" bottom="1" header="0.5" footer="0.5"/>
  <pageSetup orientation="portrait" paperSize="9"/>
  <ignoredErrors>
    <ignoredError sqref="I25 F7:G29" formula="1"/>
    <ignoredError sqref="C30:C33 C4 C5 C6 C7 C8 C9 C10 C11 C12 C13 C14 C15 C16 C17 C18 C19 C20 C21 C22 C23 C24 C25 C26 C27 C28 C29"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2019-08-15T07:06:57Z</dcterms:created>
  <dcterms:modified xsi:type="dcterms:W3CDTF">2021-08-02T01:53:31Z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95D47CB0AA47479CA7FFE71409719267</vt:lpwstr>
  </property>
</Properties>
</file>