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tabRatio="500" activeTab="0"/>
  </bookViews>
  <sheets>
    <sheet name="报名花名册" sheetId="1" r:id="rId1"/>
    <sheet name="面试人数" sheetId="2" r:id="rId2"/>
    <sheet name="面试考场设置" sheetId="3" r:id="rId3"/>
    <sheet name="Sheet1" sheetId="4" r:id="rId4"/>
    <sheet name="Sheet2" sheetId="5" r:id="rId5"/>
  </sheets>
  <definedNames>
    <definedName name="Excel_BuiltIn__FilterDatabase" localSheetId="0">'报名花名册'!$A$2:$K$20</definedName>
    <definedName name="_xlnm.Print_Titles" localSheetId="0">'报名花名册'!$2:$2</definedName>
    <definedName name="Excel_BuiltIn__FilterDatabase" localSheetId="1">'面试人数'!$A$3:$IP$3</definedName>
    <definedName name="_xlnm.Print_Titles" localSheetId="4">'Sheet2'!$2:$2</definedName>
  </definedNames>
  <calcPr fullCalcOnLoad="1"/>
</workbook>
</file>

<file path=xl/sharedStrings.xml><?xml version="1.0" encoding="utf-8"?>
<sst xmlns="http://schemas.openxmlformats.org/spreadsheetml/2006/main" count="282" uniqueCount="136">
  <si>
    <t>金沙教育研究院2021年面向全县公开考调教研员考察人员名册</t>
  </si>
  <si>
    <t>序号</t>
  </si>
  <si>
    <t>姓名</t>
  </si>
  <si>
    <t>性别</t>
  </si>
  <si>
    <t>报考职位名称</t>
  </si>
  <si>
    <t>职位代码</t>
  </si>
  <si>
    <t>现工作单位</t>
  </si>
  <si>
    <t>笔试成绩</t>
  </si>
  <si>
    <t>面试成绩</t>
  </si>
  <si>
    <t>总成绩</t>
  </si>
  <si>
    <t>备注</t>
  </si>
  <si>
    <t>林琳</t>
  </si>
  <si>
    <t>女</t>
  </si>
  <si>
    <t>学前教育教研员</t>
  </si>
  <si>
    <t>金沙县茶园镇幼儿园</t>
  </si>
  <si>
    <t>罗钊雪</t>
  </si>
  <si>
    <t>小学道德与法治教研员</t>
  </si>
  <si>
    <t>金沙县禹谟镇协兴小学</t>
  </si>
  <si>
    <t>王艳</t>
  </si>
  <si>
    <t>小学语文教研员</t>
  </si>
  <si>
    <t>金沙县清池镇阳波小学</t>
  </si>
  <si>
    <t>张健</t>
  </si>
  <si>
    <t>男</t>
  </si>
  <si>
    <t>小学数学教研员</t>
  </si>
  <si>
    <t>金沙县安底镇八寨小学</t>
  </si>
  <si>
    <t>刘兵</t>
  </si>
  <si>
    <t>小学英语教研员</t>
  </si>
  <si>
    <t>金沙县桂花乡柿花小学</t>
  </si>
  <si>
    <t>陈若隐</t>
  </si>
  <si>
    <t>初中道德与法治教研员</t>
  </si>
  <si>
    <t>金沙县中等职业学校</t>
  </si>
  <si>
    <t>王维菊</t>
  </si>
  <si>
    <t>初中语文教研员</t>
  </si>
  <si>
    <t>金沙县沙土镇初级中学</t>
  </si>
  <si>
    <t>杨俊</t>
  </si>
  <si>
    <t>初中数学教研员</t>
  </si>
  <si>
    <t>金沙县岩孔街道初级中学</t>
  </si>
  <si>
    <t>高科</t>
  </si>
  <si>
    <t>初中英语教研员</t>
  </si>
  <si>
    <t>金沙县安洛乡初级中学</t>
  </si>
  <si>
    <t>李正海</t>
  </si>
  <si>
    <t>初中物理教研员</t>
  </si>
  <si>
    <t>吴宜佳</t>
  </si>
  <si>
    <t>初中化学教研员</t>
  </si>
  <si>
    <t>金沙县桂花乡初级中学</t>
  </si>
  <si>
    <t>赵财娇</t>
  </si>
  <si>
    <t>初中生物教研员</t>
  </si>
  <si>
    <t>孔翔宇</t>
  </si>
  <si>
    <t>初中历史教研员</t>
  </si>
  <si>
    <t>何尧</t>
  </si>
  <si>
    <t>初中地理教研员</t>
  </si>
  <si>
    <t>金沙县清池镇初级中学</t>
  </si>
  <si>
    <t>万秋洪</t>
  </si>
  <si>
    <t>初中音乐教研员</t>
  </si>
  <si>
    <t>金沙县沙土镇第二小学</t>
  </si>
  <si>
    <t>何俊鹏</t>
  </si>
  <si>
    <t>初中体育与健康教研员</t>
  </si>
  <si>
    <t>金沙县茶园镇教育管理中心</t>
  </si>
  <si>
    <t>汤映</t>
  </si>
  <si>
    <t>初中美术教研员</t>
  </si>
  <si>
    <t>金沙县高坪镇初级中学</t>
  </si>
  <si>
    <t>何文培</t>
  </si>
  <si>
    <t>初中信息技术教研员</t>
  </si>
  <si>
    <t>金沙教育研究院2021年考调教研员、
金沙县第五幼儿园2021年考调教师面试人员名册</t>
  </si>
  <si>
    <t>职位名称</t>
  </si>
  <si>
    <t>职位类别</t>
  </si>
  <si>
    <t>职位简介</t>
  </si>
  <si>
    <t>招聘
人数</t>
  </si>
  <si>
    <t>学历</t>
  </si>
  <si>
    <t>学位</t>
  </si>
  <si>
    <t>专业</t>
  </si>
  <si>
    <t>其他报考条件</t>
  </si>
  <si>
    <t>报名人数</t>
  </si>
  <si>
    <t>比例（报名人数：招聘人数）</t>
  </si>
  <si>
    <t>本科</t>
  </si>
  <si>
    <t>研究生</t>
  </si>
  <si>
    <t>01</t>
  </si>
  <si>
    <t>1</t>
  </si>
  <si>
    <t>本科及以上</t>
  </si>
  <si>
    <t>学士及以上</t>
  </si>
  <si>
    <t>不限</t>
  </si>
  <si>
    <t>取得高级中学语文学科教师资格证</t>
  </si>
  <si>
    <t>一面</t>
  </si>
  <si>
    <t>02</t>
  </si>
  <si>
    <t>取得高级中学英语（或外语）学科教师资格证</t>
  </si>
  <si>
    <t>03</t>
  </si>
  <si>
    <t>取得高级中学物理学科教师资格证</t>
  </si>
  <si>
    <t>04</t>
  </si>
  <si>
    <t>取得高级中学化学学科教师资格证</t>
  </si>
  <si>
    <t>05</t>
  </si>
  <si>
    <t>06</t>
  </si>
  <si>
    <t>取得高级中学数学学科教师资格证</t>
  </si>
  <si>
    <t>07</t>
  </si>
  <si>
    <t>08</t>
  </si>
  <si>
    <t>09</t>
  </si>
  <si>
    <t>取得高级中学历史学科教师资格证</t>
  </si>
  <si>
    <t>五幼教师</t>
  </si>
  <si>
    <t>二面</t>
  </si>
  <si>
    <t>10</t>
  </si>
  <si>
    <t>11</t>
  </si>
  <si>
    <t>取得高级中学生物学科教师资格证</t>
  </si>
  <si>
    <t>12</t>
  </si>
  <si>
    <t>13</t>
  </si>
  <si>
    <t>14</t>
  </si>
  <si>
    <t>15</t>
  </si>
  <si>
    <t>16</t>
  </si>
  <si>
    <t>17</t>
  </si>
  <si>
    <t>取得高级中学地理学科教师资格证</t>
  </si>
  <si>
    <t>18</t>
  </si>
  <si>
    <t>汽车服务工程、汽车维修工程教育、汽车维修与检测、汽车运用工程</t>
  </si>
  <si>
    <t>车辆工程、汽车运用工程</t>
  </si>
  <si>
    <t>合计</t>
  </si>
  <si>
    <t>金沙县2021年面向社会公开招聘新城区新建学校中小学教师面试考场设置情况</t>
  </si>
  <si>
    <t>面考场</t>
  </si>
  <si>
    <t>职位代码、名称及人数</t>
  </si>
  <si>
    <t>面试人数</t>
  </si>
  <si>
    <t>面试准考证起号</t>
  </si>
  <si>
    <t>面试准考证止号</t>
  </si>
  <si>
    <t>01 学前教育教研员
02 小学道德与法治教研员
03 小学语文教研员
04 小学数学教研员
05 小学英语教研员
06 初中道德与法治教研员
07 初中语文教研员
08 初中数学教研员
09 初中英语教研员</t>
  </si>
  <si>
    <t>五幼教师（先面试）
10 初中物理教研员
11 初中化学教研员
12 初中生物教研员
13 初中历史教研员
14 初中地理教研员
15 初中音乐教研员
16 初中体育与健康教研员
17 初中美术教研员
18 初中信息技术教研员</t>
  </si>
  <si>
    <t>金沙教育研究院考调教研员、金沙县第五幼儿园考调教师笔试考场设置明细表</t>
  </si>
  <si>
    <t>考场号</t>
  </si>
  <si>
    <t>准考证起始号</t>
  </si>
  <si>
    <t>准考证终止号</t>
  </si>
  <si>
    <t>人数</t>
  </si>
  <si>
    <t>考调人员类型</t>
  </si>
  <si>
    <t>教研员</t>
  </si>
  <si>
    <t>金沙教育研究院2021年考调教研员、金沙县第五幼儿园2021年考调教师笔试考场记录</t>
  </si>
  <si>
    <t>考场</t>
  </si>
  <si>
    <t>准考证
起始号</t>
  </si>
  <si>
    <t>准考证
终止号</t>
  </si>
  <si>
    <t>应考人数</t>
  </si>
  <si>
    <t>缺考
人数</t>
  </si>
  <si>
    <t>实考
人数</t>
  </si>
  <si>
    <t>缺考人员准考证号</t>
  </si>
  <si>
    <t>监考人员
签名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</si>
</sst>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12"/>
      <color indexed="8"/>
      <name val="宋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2"/>
      <name val="方正小标宋简体"/>
      <family val="4"/>
    </font>
    <font>
      <b/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4" fillId="0" borderId="0" applyFill="0" applyBorder="0" applyAlignment="0" applyProtection="0"/>
    <xf numFmtId="41" fontId="24" fillId="0" borderId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4" fillId="0" borderId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24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0" fillId="0" borderId="0">
      <alignment vertical="center"/>
      <protection/>
    </xf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2" fillId="0" borderId="0">
      <alignment vertical="center"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6" fillId="0" borderId="0" xfId="66" applyFont="1" applyFill="1" applyBorder="1" applyAlignment="1">
      <alignment horizontal="center" vertical="center" wrapText="1"/>
      <protection/>
    </xf>
    <xf numFmtId="49" fontId="17" fillId="0" borderId="10" xfId="66" applyNumberFormat="1" applyFont="1" applyFill="1" applyBorder="1" applyAlignment="1">
      <alignment horizontal="center" vertical="center" wrapText="1"/>
      <protection/>
    </xf>
    <xf numFmtId="0" fontId="17" fillId="0" borderId="10" xfId="66" applyFont="1" applyFill="1" applyBorder="1" applyAlignment="1">
      <alignment horizontal="left" vertical="center" wrapText="1"/>
      <protection/>
    </xf>
    <xf numFmtId="0" fontId="17" fillId="0" borderId="10" xfId="66" applyFont="1" applyFill="1" applyBorder="1" applyAlignment="1">
      <alignment horizontal="center" vertical="center" wrapText="1"/>
      <protection/>
    </xf>
    <xf numFmtId="0" fontId="18" fillId="0" borderId="10" xfId="66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59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66" applyFont="1" applyFill="1" applyBorder="1" applyAlignment="1">
      <alignment horizontal="center" vertical="center" wrapText="1"/>
      <protection/>
    </xf>
    <xf numFmtId="49" fontId="18" fillId="0" borderId="10" xfId="59" applyNumberFormat="1" applyFont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77" fontId="22" fillId="0" borderId="9" xfId="0" applyNumberFormat="1" applyFont="1" applyFill="1" applyBorder="1" applyAlignment="1">
      <alignment horizontal="center" vertical="center" wrapText="1"/>
    </xf>
    <xf numFmtId="177" fontId="22" fillId="0" borderId="9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176" fontId="17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workbookViewId="0" topLeftCell="A1">
      <pane ySplit="2" topLeftCell="A3" activePane="bottomLeft" state="frozen"/>
      <selection pane="bottomLeft" activeCell="L11" sqref="L11"/>
    </sheetView>
  </sheetViews>
  <sheetFormatPr defaultColWidth="8.625" defaultRowHeight="14.25"/>
  <cols>
    <col min="1" max="1" width="5.875" style="75" bestFit="1" customWidth="1"/>
    <col min="2" max="3" width="11.75390625" style="75" customWidth="1"/>
    <col min="4" max="4" width="23.75390625" style="76" customWidth="1"/>
    <col min="5" max="5" width="8.75390625" style="77" customWidth="1"/>
    <col min="6" max="6" width="25.50390625" style="76" customWidth="1"/>
    <col min="7" max="7" width="9.50390625" style="78" bestFit="1" customWidth="1"/>
    <col min="8" max="8" width="8.75390625" style="78" bestFit="1" customWidth="1"/>
    <col min="9" max="9" width="14.875" style="78" customWidth="1"/>
    <col min="10" max="10" width="9.00390625" style="79" customWidth="1"/>
    <col min="11" max="11" width="5.625" style="74" bestFit="1" customWidth="1"/>
    <col min="12" max="18" width="9.00390625" style="75" bestFit="1" customWidth="1"/>
    <col min="19" max="229" width="8.625" style="75" bestFit="1" customWidth="1"/>
    <col min="230" max="16384" width="8.625" style="75" customWidth="1"/>
  </cols>
  <sheetData>
    <row r="1" spans="1:10" ht="36" customHeight="1">
      <c r="A1" s="80" t="s">
        <v>0</v>
      </c>
      <c r="B1" s="80"/>
      <c r="C1" s="80"/>
      <c r="D1" s="80"/>
      <c r="E1" s="80"/>
      <c r="F1" s="81"/>
      <c r="G1" s="80"/>
      <c r="H1" s="80"/>
      <c r="I1" s="80"/>
      <c r="J1" s="80"/>
    </row>
    <row r="2" spans="1:10" s="74" customFormat="1" ht="33" customHeight="1">
      <c r="A2" s="82" t="s">
        <v>1</v>
      </c>
      <c r="B2" s="82" t="s">
        <v>2</v>
      </c>
      <c r="C2" s="82" t="s">
        <v>3</v>
      </c>
      <c r="D2" s="83" t="s">
        <v>4</v>
      </c>
      <c r="E2" s="84" t="s">
        <v>5</v>
      </c>
      <c r="F2" s="83" t="s">
        <v>6</v>
      </c>
      <c r="G2" s="85" t="s">
        <v>7</v>
      </c>
      <c r="H2" s="86" t="s">
        <v>8</v>
      </c>
      <c r="I2" s="85" t="s">
        <v>9</v>
      </c>
      <c r="J2" s="91" t="s">
        <v>10</v>
      </c>
    </row>
    <row r="3" spans="1:10" s="51" customFormat="1" ht="22.5" customHeight="1">
      <c r="A3" s="87">
        <v>1</v>
      </c>
      <c r="B3" s="22" t="s">
        <v>11</v>
      </c>
      <c r="C3" s="22" t="s">
        <v>12</v>
      </c>
      <c r="D3" s="88" t="s">
        <v>13</v>
      </c>
      <c r="E3" s="87">
        <v>1</v>
      </c>
      <c r="F3" s="89" t="s">
        <v>14</v>
      </c>
      <c r="G3" s="90">
        <v>69</v>
      </c>
      <c r="H3" s="90">
        <v>84.94</v>
      </c>
      <c r="I3" s="90">
        <f>G3*0.4+H3*0.6</f>
        <v>78.564</v>
      </c>
      <c r="J3" s="92"/>
    </row>
    <row r="4" spans="1:10" s="51" customFormat="1" ht="22.5" customHeight="1">
      <c r="A4" s="87">
        <v>2</v>
      </c>
      <c r="B4" s="22" t="s">
        <v>15</v>
      </c>
      <c r="C4" s="22" t="s">
        <v>12</v>
      </c>
      <c r="D4" s="88" t="s">
        <v>16</v>
      </c>
      <c r="E4" s="87">
        <v>2</v>
      </c>
      <c r="F4" s="89" t="s">
        <v>17</v>
      </c>
      <c r="G4" s="90">
        <v>71</v>
      </c>
      <c r="H4" s="90">
        <v>84.26</v>
      </c>
      <c r="I4" s="90">
        <f aca="true" t="shared" si="0" ref="I4:I20">G4*0.4+H4*0.6</f>
        <v>78.956</v>
      </c>
      <c r="J4" s="92"/>
    </row>
    <row r="5" spans="1:10" s="51" customFormat="1" ht="22.5" customHeight="1">
      <c r="A5" s="87">
        <v>3</v>
      </c>
      <c r="B5" s="22" t="s">
        <v>18</v>
      </c>
      <c r="C5" s="22" t="s">
        <v>12</v>
      </c>
      <c r="D5" s="88" t="s">
        <v>19</v>
      </c>
      <c r="E5" s="87">
        <v>3</v>
      </c>
      <c r="F5" s="89" t="s">
        <v>20</v>
      </c>
      <c r="G5" s="90">
        <v>66</v>
      </c>
      <c r="H5" s="90">
        <v>76.84</v>
      </c>
      <c r="I5" s="90">
        <f t="shared" si="0"/>
        <v>72.504</v>
      </c>
      <c r="J5" s="92"/>
    </row>
    <row r="6" spans="1:10" s="51" customFormat="1" ht="22.5" customHeight="1">
      <c r="A6" s="87">
        <v>4</v>
      </c>
      <c r="B6" s="22" t="s">
        <v>21</v>
      </c>
      <c r="C6" s="22" t="s">
        <v>22</v>
      </c>
      <c r="D6" s="88" t="s">
        <v>23</v>
      </c>
      <c r="E6" s="87">
        <v>4</v>
      </c>
      <c r="F6" s="89" t="s">
        <v>24</v>
      </c>
      <c r="G6" s="90">
        <v>70</v>
      </c>
      <c r="H6" s="90">
        <v>79.3</v>
      </c>
      <c r="I6" s="90">
        <f t="shared" si="0"/>
        <v>75.58</v>
      </c>
      <c r="J6" s="92"/>
    </row>
    <row r="7" spans="1:10" s="51" customFormat="1" ht="22.5" customHeight="1">
      <c r="A7" s="87">
        <v>5</v>
      </c>
      <c r="B7" s="22" t="s">
        <v>25</v>
      </c>
      <c r="C7" s="22" t="s">
        <v>22</v>
      </c>
      <c r="D7" s="88" t="s">
        <v>26</v>
      </c>
      <c r="E7" s="87">
        <v>5</v>
      </c>
      <c r="F7" s="89" t="s">
        <v>27</v>
      </c>
      <c r="G7" s="90">
        <v>74</v>
      </c>
      <c r="H7" s="90">
        <v>81.54</v>
      </c>
      <c r="I7" s="90">
        <f t="shared" si="0"/>
        <v>78.524</v>
      </c>
      <c r="J7" s="92"/>
    </row>
    <row r="8" spans="1:10" s="51" customFormat="1" ht="22.5" customHeight="1">
      <c r="A8" s="87">
        <v>6</v>
      </c>
      <c r="B8" s="22" t="s">
        <v>28</v>
      </c>
      <c r="C8" s="22" t="s">
        <v>12</v>
      </c>
      <c r="D8" s="88" t="s">
        <v>29</v>
      </c>
      <c r="E8" s="87">
        <v>6</v>
      </c>
      <c r="F8" s="89" t="s">
        <v>30</v>
      </c>
      <c r="G8" s="90">
        <v>73</v>
      </c>
      <c r="H8" s="90">
        <v>88.5</v>
      </c>
      <c r="I8" s="90">
        <f t="shared" si="0"/>
        <v>82.30000000000001</v>
      </c>
      <c r="J8" s="92"/>
    </row>
    <row r="9" spans="1:10" s="51" customFormat="1" ht="22.5" customHeight="1">
      <c r="A9" s="87">
        <v>7</v>
      </c>
      <c r="B9" s="22" t="s">
        <v>31</v>
      </c>
      <c r="C9" s="22" t="s">
        <v>12</v>
      </c>
      <c r="D9" s="88" t="s">
        <v>32</v>
      </c>
      <c r="E9" s="87">
        <v>7</v>
      </c>
      <c r="F9" s="89" t="s">
        <v>33</v>
      </c>
      <c r="G9" s="90">
        <v>65</v>
      </c>
      <c r="H9" s="90">
        <v>79.72</v>
      </c>
      <c r="I9" s="90">
        <f t="shared" si="0"/>
        <v>73.832</v>
      </c>
      <c r="J9" s="92"/>
    </row>
    <row r="10" spans="1:10" s="51" customFormat="1" ht="22.5" customHeight="1">
      <c r="A10" s="87">
        <v>8</v>
      </c>
      <c r="B10" s="22" t="s">
        <v>34</v>
      </c>
      <c r="C10" s="22" t="s">
        <v>22</v>
      </c>
      <c r="D10" s="88" t="s">
        <v>35</v>
      </c>
      <c r="E10" s="87">
        <v>8</v>
      </c>
      <c r="F10" s="89" t="s">
        <v>36</v>
      </c>
      <c r="G10" s="90">
        <v>71</v>
      </c>
      <c r="H10" s="90">
        <v>80.62</v>
      </c>
      <c r="I10" s="90">
        <f t="shared" si="0"/>
        <v>76.772</v>
      </c>
      <c r="J10" s="92"/>
    </row>
    <row r="11" spans="1:10" s="51" customFormat="1" ht="22.5" customHeight="1">
      <c r="A11" s="87">
        <v>9</v>
      </c>
      <c r="B11" s="22" t="s">
        <v>37</v>
      </c>
      <c r="C11" s="22" t="s">
        <v>22</v>
      </c>
      <c r="D11" s="88" t="s">
        <v>38</v>
      </c>
      <c r="E11" s="87">
        <v>9</v>
      </c>
      <c r="F11" s="89" t="s">
        <v>39</v>
      </c>
      <c r="G11" s="90">
        <v>71</v>
      </c>
      <c r="H11" s="90">
        <v>84.56</v>
      </c>
      <c r="I11" s="90">
        <f t="shared" si="0"/>
        <v>79.136</v>
      </c>
      <c r="J11" s="92"/>
    </row>
    <row r="12" spans="1:10" s="51" customFormat="1" ht="22.5" customHeight="1">
      <c r="A12" s="87">
        <v>10</v>
      </c>
      <c r="B12" s="22" t="s">
        <v>40</v>
      </c>
      <c r="C12" s="22" t="s">
        <v>22</v>
      </c>
      <c r="D12" s="88" t="s">
        <v>41</v>
      </c>
      <c r="E12" s="87">
        <v>10</v>
      </c>
      <c r="F12" s="89" t="s">
        <v>33</v>
      </c>
      <c r="G12" s="90">
        <v>77</v>
      </c>
      <c r="H12" s="90">
        <v>85.9</v>
      </c>
      <c r="I12" s="90">
        <f t="shared" si="0"/>
        <v>82.34</v>
      </c>
      <c r="J12" s="92"/>
    </row>
    <row r="13" spans="1:10" s="51" customFormat="1" ht="22.5" customHeight="1">
      <c r="A13" s="87">
        <v>11</v>
      </c>
      <c r="B13" s="22" t="s">
        <v>42</v>
      </c>
      <c r="C13" s="22" t="s">
        <v>12</v>
      </c>
      <c r="D13" s="88" t="s">
        <v>43</v>
      </c>
      <c r="E13" s="87">
        <v>11</v>
      </c>
      <c r="F13" s="89" t="s">
        <v>44</v>
      </c>
      <c r="G13" s="90">
        <v>75</v>
      </c>
      <c r="H13" s="90">
        <v>79.42</v>
      </c>
      <c r="I13" s="90">
        <f t="shared" si="0"/>
        <v>77.652</v>
      </c>
      <c r="J13" s="92"/>
    </row>
    <row r="14" spans="1:10" s="51" customFormat="1" ht="22.5" customHeight="1">
      <c r="A14" s="87">
        <v>12</v>
      </c>
      <c r="B14" s="22" t="s">
        <v>45</v>
      </c>
      <c r="C14" s="22" t="s">
        <v>12</v>
      </c>
      <c r="D14" s="88" t="s">
        <v>46</v>
      </c>
      <c r="E14" s="87">
        <v>12</v>
      </c>
      <c r="F14" s="89" t="s">
        <v>36</v>
      </c>
      <c r="G14" s="90">
        <v>77</v>
      </c>
      <c r="H14" s="90">
        <v>84.2</v>
      </c>
      <c r="I14" s="90">
        <f t="shared" si="0"/>
        <v>81.32000000000001</v>
      </c>
      <c r="J14" s="92"/>
    </row>
    <row r="15" spans="1:10" s="51" customFormat="1" ht="22.5" customHeight="1">
      <c r="A15" s="87">
        <v>13</v>
      </c>
      <c r="B15" s="22" t="s">
        <v>47</v>
      </c>
      <c r="C15" s="22" t="s">
        <v>22</v>
      </c>
      <c r="D15" s="88" t="s">
        <v>48</v>
      </c>
      <c r="E15" s="87">
        <v>13</v>
      </c>
      <c r="F15" s="89" t="s">
        <v>33</v>
      </c>
      <c r="G15" s="90">
        <v>75</v>
      </c>
      <c r="H15" s="90">
        <v>87.3</v>
      </c>
      <c r="I15" s="90">
        <f t="shared" si="0"/>
        <v>82.38</v>
      </c>
      <c r="J15" s="92"/>
    </row>
    <row r="16" spans="1:10" s="51" customFormat="1" ht="22.5" customHeight="1">
      <c r="A16" s="87">
        <v>14</v>
      </c>
      <c r="B16" s="22" t="s">
        <v>49</v>
      </c>
      <c r="C16" s="22" t="s">
        <v>22</v>
      </c>
      <c r="D16" s="88" t="s">
        <v>50</v>
      </c>
      <c r="E16" s="87">
        <v>14</v>
      </c>
      <c r="F16" s="89" t="s">
        <v>51</v>
      </c>
      <c r="G16" s="90">
        <v>69</v>
      </c>
      <c r="H16" s="90">
        <v>80.66</v>
      </c>
      <c r="I16" s="90">
        <f t="shared" si="0"/>
        <v>75.996</v>
      </c>
      <c r="J16" s="92"/>
    </row>
    <row r="17" spans="1:10" s="51" customFormat="1" ht="22.5" customHeight="1">
      <c r="A17" s="87">
        <v>15</v>
      </c>
      <c r="B17" s="22" t="s">
        <v>52</v>
      </c>
      <c r="C17" s="22" t="s">
        <v>12</v>
      </c>
      <c r="D17" s="88" t="s">
        <v>53</v>
      </c>
      <c r="E17" s="87">
        <v>15</v>
      </c>
      <c r="F17" s="89" t="s">
        <v>54</v>
      </c>
      <c r="G17" s="90">
        <v>70</v>
      </c>
      <c r="H17" s="90">
        <v>84.3</v>
      </c>
      <c r="I17" s="90">
        <f t="shared" si="0"/>
        <v>78.58</v>
      </c>
      <c r="J17" s="92"/>
    </row>
    <row r="18" spans="1:10" s="51" customFormat="1" ht="22.5" customHeight="1">
      <c r="A18" s="87">
        <v>16</v>
      </c>
      <c r="B18" s="22" t="s">
        <v>55</v>
      </c>
      <c r="C18" s="22" t="s">
        <v>22</v>
      </c>
      <c r="D18" s="88" t="s">
        <v>56</v>
      </c>
      <c r="E18" s="87">
        <v>16</v>
      </c>
      <c r="F18" s="89" t="s">
        <v>57</v>
      </c>
      <c r="G18" s="90">
        <v>65</v>
      </c>
      <c r="H18" s="90">
        <v>82.68</v>
      </c>
      <c r="I18" s="90">
        <f t="shared" si="0"/>
        <v>75.608</v>
      </c>
      <c r="J18" s="92"/>
    </row>
    <row r="19" spans="1:10" s="51" customFormat="1" ht="22.5" customHeight="1">
      <c r="A19" s="87">
        <v>17</v>
      </c>
      <c r="B19" s="22" t="s">
        <v>58</v>
      </c>
      <c r="C19" s="22" t="s">
        <v>12</v>
      </c>
      <c r="D19" s="88" t="s">
        <v>59</v>
      </c>
      <c r="E19" s="87">
        <v>17</v>
      </c>
      <c r="F19" s="89" t="s">
        <v>60</v>
      </c>
      <c r="G19" s="90">
        <v>70</v>
      </c>
      <c r="H19" s="90">
        <v>81.44</v>
      </c>
      <c r="I19" s="90">
        <f t="shared" si="0"/>
        <v>76.864</v>
      </c>
      <c r="J19" s="92"/>
    </row>
    <row r="20" spans="1:10" s="51" customFormat="1" ht="22.5" customHeight="1">
      <c r="A20" s="87">
        <v>18</v>
      </c>
      <c r="B20" s="22" t="s">
        <v>61</v>
      </c>
      <c r="C20" s="22" t="s">
        <v>22</v>
      </c>
      <c r="D20" s="88" t="s">
        <v>62</v>
      </c>
      <c r="E20" s="87">
        <v>18</v>
      </c>
      <c r="F20" s="89" t="s">
        <v>33</v>
      </c>
      <c r="G20" s="90">
        <v>70</v>
      </c>
      <c r="H20" s="90">
        <v>86.7</v>
      </c>
      <c r="I20" s="90">
        <f t="shared" si="0"/>
        <v>80.02000000000001</v>
      </c>
      <c r="J20" s="92"/>
    </row>
  </sheetData>
  <sheetProtection selectLockedCells="1" selectUnlockedCells="1"/>
  <mergeCells count="1">
    <mergeCell ref="A1:J1"/>
  </mergeCells>
  <printOptions horizontalCentered="1"/>
  <pageMargins left="0.2361111111111111" right="0.19652777777777777" top="0.7868055555555555" bottom="0.3145833333333333" header="0.8263888888888888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workbookViewId="0" topLeftCell="A1">
      <selection activeCell="O9" sqref="O9"/>
    </sheetView>
  </sheetViews>
  <sheetFormatPr defaultColWidth="8.625" defaultRowHeight="14.25"/>
  <cols>
    <col min="1" max="1" width="5.25390625" style="50" bestFit="1" customWidth="1"/>
    <col min="2" max="2" width="30.625" style="52" bestFit="1" customWidth="1"/>
    <col min="3" max="3" width="6.50390625" style="50" hidden="1" customWidth="1"/>
    <col min="4" max="4" width="21.25390625" style="52" hidden="1" customWidth="1"/>
    <col min="5" max="5" width="9.50390625" style="50" bestFit="1" customWidth="1"/>
    <col min="6" max="6" width="5.125" style="50" hidden="1" customWidth="1"/>
    <col min="7" max="7" width="5.25390625" style="50" hidden="1" customWidth="1"/>
    <col min="8" max="8" width="16.50390625" style="50" hidden="1" customWidth="1"/>
    <col min="9" max="9" width="9.875" style="53" hidden="1" customWidth="1"/>
    <col min="10" max="10" width="21.125" style="54" hidden="1" customWidth="1"/>
    <col min="11" max="11" width="15.875" style="51" bestFit="1" customWidth="1"/>
    <col min="12" max="12" width="15.00390625" style="51" hidden="1" customWidth="1"/>
    <col min="13" max="13" width="10.25390625" style="50" bestFit="1" customWidth="1"/>
    <col min="14" max="250" width="7.875" style="50" bestFit="1" customWidth="1"/>
    <col min="251" max="16384" width="7.875" style="0" bestFit="1" customWidth="1"/>
  </cols>
  <sheetData>
    <row r="1" spans="1:13" s="50" customFormat="1" ht="34.5" customHeight="1">
      <c r="A1" s="55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50" customFormat="1" ht="15.75" customHeight="1">
      <c r="A2" s="56" t="s">
        <v>5</v>
      </c>
      <c r="B2" s="57" t="s">
        <v>64</v>
      </c>
      <c r="C2" s="58" t="s">
        <v>65</v>
      </c>
      <c r="D2" s="57" t="s">
        <v>66</v>
      </c>
      <c r="E2" s="58" t="s">
        <v>67</v>
      </c>
      <c r="F2" s="58" t="s">
        <v>68</v>
      </c>
      <c r="G2" s="58" t="s">
        <v>69</v>
      </c>
      <c r="H2" s="58" t="s">
        <v>70</v>
      </c>
      <c r="I2" s="58"/>
      <c r="J2" s="58" t="s">
        <v>71</v>
      </c>
      <c r="K2" s="58" t="s">
        <v>72</v>
      </c>
      <c r="L2" s="58" t="s">
        <v>73</v>
      </c>
      <c r="M2" s="58" t="s">
        <v>10</v>
      </c>
    </row>
    <row r="3" spans="1:13" s="50" customFormat="1" ht="15.75" customHeight="1">
      <c r="A3" s="56"/>
      <c r="B3" s="57"/>
      <c r="C3" s="58"/>
      <c r="D3" s="57"/>
      <c r="E3" s="58"/>
      <c r="F3" s="58"/>
      <c r="G3" s="58"/>
      <c r="H3" s="58" t="s">
        <v>74</v>
      </c>
      <c r="I3" s="56" t="s">
        <v>75</v>
      </c>
      <c r="J3" s="58"/>
      <c r="K3" s="58"/>
      <c r="L3" s="58"/>
      <c r="M3" s="58"/>
    </row>
    <row r="4" spans="1:256" s="51" customFormat="1" ht="18.75" customHeight="1">
      <c r="A4" s="59">
        <v>1</v>
      </c>
      <c r="B4" s="60" t="s">
        <v>13</v>
      </c>
      <c r="C4" s="61" t="s">
        <v>76</v>
      </c>
      <c r="D4" s="61" t="s">
        <v>77</v>
      </c>
      <c r="E4" s="62">
        <v>1</v>
      </c>
      <c r="F4" s="63" t="s">
        <v>78</v>
      </c>
      <c r="G4" s="63" t="s">
        <v>79</v>
      </c>
      <c r="H4" s="63" t="s">
        <v>80</v>
      </c>
      <c r="I4" s="68" t="s">
        <v>80</v>
      </c>
      <c r="J4" s="69" t="s">
        <v>81</v>
      </c>
      <c r="K4" s="63">
        <f>COUNTIF('报名花名册'!$E:$E,A4)</f>
        <v>1</v>
      </c>
      <c r="L4" s="63">
        <f aca="true" t="shared" si="0" ref="L4:L12">K4/E4</f>
        <v>1</v>
      </c>
      <c r="M4" s="70" t="s">
        <v>82</v>
      </c>
      <c r="IQ4" s="73"/>
      <c r="IR4" s="73"/>
      <c r="IS4" s="73"/>
      <c r="IT4" s="73"/>
      <c r="IU4" s="73"/>
      <c r="IV4" s="73"/>
    </row>
    <row r="5" spans="1:256" s="51" customFormat="1" ht="18.75" customHeight="1">
      <c r="A5" s="59">
        <v>2</v>
      </c>
      <c r="B5" s="60" t="s">
        <v>16</v>
      </c>
      <c r="C5" s="61" t="s">
        <v>83</v>
      </c>
      <c r="D5" s="61" t="s">
        <v>77</v>
      </c>
      <c r="E5" s="63">
        <v>1</v>
      </c>
      <c r="F5" s="63" t="s">
        <v>78</v>
      </c>
      <c r="G5" s="63" t="s">
        <v>79</v>
      </c>
      <c r="H5" s="63" t="s">
        <v>80</v>
      </c>
      <c r="I5" s="68" t="s">
        <v>80</v>
      </c>
      <c r="J5" s="69" t="s">
        <v>84</v>
      </c>
      <c r="K5" s="63">
        <f>COUNTIF('报名花名册'!$E:$E,A5)</f>
        <v>1</v>
      </c>
      <c r="L5" s="63">
        <f t="shared" si="0"/>
        <v>1</v>
      </c>
      <c r="M5" s="70"/>
      <c r="IQ5" s="73"/>
      <c r="IR5" s="73"/>
      <c r="IS5" s="73"/>
      <c r="IT5" s="73"/>
      <c r="IU5" s="73"/>
      <c r="IV5" s="73"/>
    </row>
    <row r="6" spans="1:256" s="51" customFormat="1" ht="18.75" customHeight="1">
      <c r="A6" s="59">
        <v>3</v>
      </c>
      <c r="B6" s="60" t="s">
        <v>19</v>
      </c>
      <c r="C6" s="61" t="s">
        <v>85</v>
      </c>
      <c r="D6" s="61" t="s">
        <v>77</v>
      </c>
      <c r="E6" s="62">
        <v>1</v>
      </c>
      <c r="F6" s="63" t="s">
        <v>78</v>
      </c>
      <c r="G6" s="63" t="s">
        <v>79</v>
      </c>
      <c r="H6" s="63" t="s">
        <v>80</v>
      </c>
      <c r="I6" s="68" t="s">
        <v>80</v>
      </c>
      <c r="J6" s="69" t="s">
        <v>86</v>
      </c>
      <c r="K6" s="63">
        <f>COUNTIF('报名花名册'!$E:$E,A6)</f>
        <v>1</v>
      </c>
      <c r="L6" s="63">
        <f t="shared" si="0"/>
        <v>1</v>
      </c>
      <c r="M6" s="70"/>
      <c r="IQ6" s="73"/>
      <c r="IR6" s="73"/>
      <c r="IS6" s="73"/>
      <c r="IT6" s="73"/>
      <c r="IU6" s="73"/>
      <c r="IV6" s="73"/>
    </row>
    <row r="7" spans="1:256" s="51" customFormat="1" ht="18.75" customHeight="1">
      <c r="A7" s="59">
        <v>4</v>
      </c>
      <c r="B7" s="60" t="s">
        <v>23</v>
      </c>
      <c r="C7" s="61" t="s">
        <v>87</v>
      </c>
      <c r="D7" s="61" t="s">
        <v>77</v>
      </c>
      <c r="E7" s="63">
        <v>1</v>
      </c>
      <c r="F7" s="63" t="s">
        <v>78</v>
      </c>
      <c r="G7" s="63" t="s">
        <v>79</v>
      </c>
      <c r="H7" s="63" t="s">
        <v>80</v>
      </c>
      <c r="I7" s="68" t="s">
        <v>80</v>
      </c>
      <c r="J7" s="69" t="s">
        <v>88</v>
      </c>
      <c r="K7" s="63">
        <f>COUNTIF('报名花名册'!$E:$E,A7)</f>
        <v>1</v>
      </c>
      <c r="L7" s="63">
        <f t="shared" si="0"/>
        <v>1</v>
      </c>
      <c r="M7" s="70"/>
      <c r="IQ7" s="73"/>
      <c r="IR7" s="73"/>
      <c r="IS7" s="73"/>
      <c r="IT7" s="73"/>
      <c r="IU7" s="73"/>
      <c r="IV7" s="73"/>
    </row>
    <row r="8" spans="1:256" s="51" customFormat="1" ht="18.75" customHeight="1">
      <c r="A8" s="59">
        <v>5</v>
      </c>
      <c r="B8" s="60" t="s">
        <v>26</v>
      </c>
      <c r="C8" s="61" t="s">
        <v>89</v>
      </c>
      <c r="D8" s="61" t="s">
        <v>77</v>
      </c>
      <c r="E8" s="62">
        <v>1</v>
      </c>
      <c r="F8" s="63" t="s">
        <v>78</v>
      </c>
      <c r="G8" s="63" t="s">
        <v>79</v>
      </c>
      <c r="H8" s="63" t="s">
        <v>80</v>
      </c>
      <c r="I8" s="68" t="s">
        <v>80</v>
      </c>
      <c r="J8" s="69" t="s">
        <v>81</v>
      </c>
      <c r="K8" s="63">
        <f>COUNTIF('报名花名册'!$E:$E,A8)</f>
        <v>1</v>
      </c>
      <c r="L8" s="63">
        <f t="shared" si="0"/>
        <v>1</v>
      </c>
      <c r="M8" s="70"/>
      <c r="IQ8" s="73"/>
      <c r="IR8" s="73"/>
      <c r="IS8" s="73"/>
      <c r="IT8" s="73"/>
      <c r="IU8" s="73"/>
      <c r="IV8" s="73"/>
    </row>
    <row r="9" spans="1:256" s="51" customFormat="1" ht="18.75" customHeight="1">
      <c r="A9" s="59">
        <v>6</v>
      </c>
      <c r="B9" s="60" t="s">
        <v>29</v>
      </c>
      <c r="C9" s="61" t="s">
        <v>90</v>
      </c>
      <c r="D9" s="61" t="s">
        <v>77</v>
      </c>
      <c r="E9" s="63">
        <v>1</v>
      </c>
      <c r="F9" s="63" t="s">
        <v>78</v>
      </c>
      <c r="G9" s="63" t="s">
        <v>79</v>
      </c>
      <c r="H9" s="63" t="s">
        <v>80</v>
      </c>
      <c r="I9" s="68" t="s">
        <v>80</v>
      </c>
      <c r="J9" s="69" t="s">
        <v>91</v>
      </c>
      <c r="K9" s="63">
        <f>COUNTIF('报名花名册'!$E:$E,A9)</f>
        <v>1</v>
      </c>
      <c r="L9" s="63">
        <f t="shared" si="0"/>
        <v>1</v>
      </c>
      <c r="M9" s="70"/>
      <c r="IQ9" s="73"/>
      <c r="IR9" s="73"/>
      <c r="IS9" s="73"/>
      <c r="IT9" s="73"/>
      <c r="IU9" s="73"/>
      <c r="IV9" s="73"/>
    </row>
    <row r="10" spans="1:256" s="51" customFormat="1" ht="18.75" customHeight="1">
      <c r="A10" s="59">
        <v>7</v>
      </c>
      <c r="B10" s="60" t="s">
        <v>32</v>
      </c>
      <c r="C10" s="61" t="s">
        <v>92</v>
      </c>
      <c r="D10" s="61" t="s">
        <v>77</v>
      </c>
      <c r="E10" s="62">
        <v>1</v>
      </c>
      <c r="F10" s="63" t="s">
        <v>78</v>
      </c>
      <c r="G10" s="63" t="s">
        <v>79</v>
      </c>
      <c r="H10" s="63" t="s">
        <v>80</v>
      </c>
      <c r="I10" s="68" t="s">
        <v>80</v>
      </c>
      <c r="J10" s="69" t="s">
        <v>84</v>
      </c>
      <c r="K10" s="63">
        <f>COUNTIF('报名花名册'!$E:$E,A10)</f>
        <v>1</v>
      </c>
      <c r="L10" s="63">
        <f t="shared" si="0"/>
        <v>1</v>
      </c>
      <c r="M10" s="70"/>
      <c r="IQ10" s="73"/>
      <c r="IR10" s="73"/>
      <c r="IS10" s="73"/>
      <c r="IT10" s="73"/>
      <c r="IU10" s="73"/>
      <c r="IV10" s="73"/>
    </row>
    <row r="11" spans="1:256" s="51" customFormat="1" ht="18.75" customHeight="1">
      <c r="A11" s="59">
        <v>8</v>
      </c>
      <c r="B11" s="60" t="s">
        <v>35</v>
      </c>
      <c r="C11" s="61" t="s">
        <v>93</v>
      </c>
      <c r="D11" s="61" t="s">
        <v>77</v>
      </c>
      <c r="E11" s="63">
        <v>1</v>
      </c>
      <c r="F11" s="63" t="s">
        <v>78</v>
      </c>
      <c r="G11" s="63" t="s">
        <v>79</v>
      </c>
      <c r="H11" s="63" t="s">
        <v>80</v>
      </c>
      <c r="I11" s="68" t="s">
        <v>80</v>
      </c>
      <c r="J11" s="69" t="s">
        <v>86</v>
      </c>
      <c r="K11" s="63">
        <f>COUNTIF('报名花名册'!$E:$E,A11)</f>
        <v>1</v>
      </c>
      <c r="L11" s="63">
        <f t="shared" si="0"/>
        <v>1</v>
      </c>
      <c r="M11" s="70"/>
      <c r="IQ11" s="73"/>
      <c r="IR11" s="73"/>
      <c r="IS11" s="73"/>
      <c r="IT11" s="73"/>
      <c r="IU11" s="73"/>
      <c r="IV11" s="73"/>
    </row>
    <row r="12" spans="1:256" s="51" customFormat="1" ht="18.75" customHeight="1">
      <c r="A12" s="59">
        <v>9</v>
      </c>
      <c r="B12" s="60" t="s">
        <v>38</v>
      </c>
      <c r="C12" s="61" t="s">
        <v>94</v>
      </c>
      <c r="D12" s="61" t="s">
        <v>77</v>
      </c>
      <c r="E12" s="62">
        <v>1</v>
      </c>
      <c r="F12" s="63" t="s">
        <v>78</v>
      </c>
      <c r="G12" s="63" t="s">
        <v>79</v>
      </c>
      <c r="H12" s="63" t="s">
        <v>80</v>
      </c>
      <c r="I12" s="68" t="s">
        <v>80</v>
      </c>
      <c r="J12" s="69" t="s">
        <v>95</v>
      </c>
      <c r="K12" s="63">
        <f>COUNTIF('报名花名册'!$E:$E,A12)</f>
        <v>1</v>
      </c>
      <c r="L12" s="63">
        <f t="shared" si="0"/>
        <v>1</v>
      </c>
      <c r="M12" s="70"/>
      <c r="IQ12" s="73"/>
      <c r="IR12" s="73"/>
      <c r="IS12" s="73"/>
      <c r="IT12" s="73"/>
      <c r="IU12" s="73"/>
      <c r="IV12" s="73"/>
    </row>
    <row r="13" spans="1:256" s="51" customFormat="1" ht="18.75" customHeight="1">
      <c r="A13" s="59"/>
      <c r="B13" s="60" t="s">
        <v>96</v>
      </c>
      <c r="C13" s="61"/>
      <c r="D13" s="61"/>
      <c r="E13" s="62">
        <v>18</v>
      </c>
      <c r="F13" s="63"/>
      <c r="G13" s="63"/>
      <c r="H13" s="63"/>
      <c r="I13" s="68"/>
      <c r="J13" s="69"/>
      <c r="K13" s="63">
        <v>2</v>
      </c>
      <c r="L13" s="63"/>
      <c r="M13" s="70" t="s">
        <v>97</v>
      </c>
      <c r="IQ13" s="73"/>
      <c r="IR13" s="73"/>
      <c r="IS13" s="73"/>
      <c r="IT13" s="73"/>
      <c r="IU13" s="73"/>
      <c r="IV13" s="73"/>
    </row>
    <row r="14" spans="1:256" s="51" customFormat="1" ht="18.75" customHeight="1">
      <c r="A14" s="59">
        <v>10</v>
      </c>
      <c r="B14" s="60" t="s">
        <v>41</v>
      </c>
      <c r="C14" s="61" t="s">
        <v>98</v>
      </c>
      <c r="D14" s="61" t="s">
        <v>77</v>
      </c>
      <c r="E14" s="63">
        <v>1</v>
      </c>
      <c r="F14" s="63" t="s">
        <v>78</v>
      </c>
      <c r="G14" s="63" t="s">
        <v>79</v>
      </c>
      <c r="H14" s="63" t="s">
        <v>80</v>
      </c>
      <c r="I14" s="68" t="s">
        <v>80</v>
      </c>
      <c r="J14" s="69" t="s">
        <v>88</v>
      </c>
      <c r="K14" s="63">
        <f>COUNTIF('报名花名册'!$E:$E,A14)</f>
        <v>1</v>
      </c>
      <c r="L14" s="63">
        <f aca="true" t="shared" si="1" ref="L14:L22">K14/E14</f>
        <v>1</v>
      </c>
      <c r="M14" s="70"/>
      <c r="IQ14" s="73"/>
      <c r="IR14" s="73"/>
      <c r="IS14" s="73"/>
      <c r="IT14" s="73"/>
      <c r="IU14" s="73"/>
      <c r="IV14" s="73"/>
    </row>
    <row r="15" spans="1:256" s="51" customFormat="1" ht="18.75" customHeight="1">
      <c r="A15" s="59">
        <v>11</v>
      </c>
      <c r="B15" s="60" t="s">
        <v>43</v>
      </c>
      <c r="C15" s="61" t="s">
        <v>99</v>
      </c>
      <c r="D15" s="61" t="s">
        <v>77</v>
      </c>
      <c r="E15" s="62">
        <v>1</v>
      </c>
      <c r="F15" s="63" t="s">
        <v>78</v>
      </c>
      <c r="G15" s="63" t="s">
        <v>79</v>
      </c>
      <c r="H15" s="63" t="s">
        <v>80</v>
      </c>
      <c r="I15" s="68" t="s">
        <v>80</v>
      </c>
      <c r="J15" s="69" t="s">
        <v>100</v>
      </c>
      <c r="K15" s="63">
        <f>COUNTIF('报名花名册'!$E:$E,A15)</f>
        <v>1</v>
      </c>
      <c r="L15" s="63">
        <f t="shared" si="1"/>
        <v>1</v>
      </c>
      <c r="M15" s="70"/>
      <c r="IQ15" s="73"/>
      <c r="IR15" s="73"/>
      <c r="IS15" s="73"/>
      <c r="IT15" s="73"/>
      <c r="IU15" s="73"/>
      <c r="IV15" s="73"/>
    </row>
    <row r="16" spans="1:256" s="51" customFormat="1" ht="18.75" customHeight="1">
      <c r="A16" s="59">
        <v>12</v>
      </c>
      <c r="B16" s="60" t="s">
        <v>46</v>
      </c>
      <c r="C16" s="61" t="s">
        <v>101</v>
      </c>
      <c r="D16" s="61" t="s">
        <v>77</v>
      </c>
      <c r="E16" s="63">
        <v>1</v>
      </c>
      <c r="F16" s="63" t="s">
        <v>78</v>
      </c>
      <c r="G16" s="63" t="s">
        <v>79</v>
      </c>
      <c r="H16" s="63" t="s">
        <v>80</v>
      </c>
      <c r="I16" s="68" t="s">
        <v>80</v>
      </c>
      <c r="J16" s="69" t="s">
        <v>81</v>
      </c>
      <c r="K16" s="63">
        <f>COUNTIF('报名花名册'!$E:$E,A16)</f>
        <v>1</v>
      </c>
      <c r="L16" s="63">
        <f t="shared" si="1"/>
        <v>1</v>
      </c>
      <c r="M16" s="70"/>
      <c r="IQ16" s="73"/>
      <c r="IR16" s="73"/>
      <c r="IS16" s="73"/>
      <c r="IT16" s="73"/>
      <c r="IU16" s="73"/>
      <c r="IV16" s="73"/>
    </row>
    <row r="17" spans="1:256" s="51" customFormat="1" ht="18.75" customHeight="1">
      <c r="A17" s="59">
        <v>13</v>
      </c>
      <c r="B17" s="60" t="s">
        <v>48</v>
      </c>
      <c r="C17" s="61" t="s">
        <v>102</v>
      </c>
      <c r="D17" s="61" t="s">
        <v>77</v>
      </c>
      <c r="E17" s="62">
        <v>1</v>
      </c>
      <c r="F17" s="63" t="s">
        <v>78</v>
      </c>
      <c r="G17" s="63" t="s">
        <v>79</v>
      </c>
      <c r="H17" s="63" t="s">
        <v>80</v>
      </c>
      <c r="I17" s="68" t="s">
        <v>80</v>
      </c>
      <c r="J17" s="69" t="s">
        <v>91</v>
      </c>
      <c r="K17" s="63">
        <f>COUNTIF('报名花名册'!$E:$E,A17)</f>
        <v>1</v>
      </c>
      <c r="L17" s="63">
        <f t="shared" si="1"/>
        <v>1</v>
      </c>
      <c r="M17" s="70"/>
      <c r="IQ17" s="73"/>
      <c r="IR17" s="73"/>
      <c r="IS17" s="73"/>
      <c r="IT17" s="73"/>
      <c r="IU17" s="73"/>
      <c r="IV17" s="73"/>
    </row>
    <row r="18" spans="1:256" s="51" customFormat="1" ht="18.75" customHeight="1">
      <c r="A18" s="59">
        <v>14</v>
      </c>
      <c r="B18" s="60" t="s">
        <v>50</v>
      </c>
      <c r="C18" s="61" t="s">
        <v>103</v>
      </c>
      <c r="D18" s="61" t="s">
        <v>77</v>
      </c>
      <c r="E18" s="63">
        <v>1</v>
      </c>
      <c r="F18" s="63" t="s">
        <v>78</v>
      </c>
      <c r="G18" s="63" t="s">
        <v>79</v>
      </c>
      <c r="H18" s="63" t="s">
        <v>80</v>
      </c>
      <c r="I18" s="68" t="s">
        <v>80</v>
      </c>
      <c r="J18" s="69" t="s">
        <v>95</v>
      </c>
      <c r="K18" s="63">
        <f>COUNTIF('报名花名册'!$E:$E,A18)</f>
        <v>1</v>
      </c>
      <c r="L18" s="63">
        <f t="shared" si="1"/>
        <v>1</v>
      </c>
      <c r="M18" s="70"/>
      <c r="IQ18" s="73"/>
      <c r="IR18" s="73"/>
      <c r="IS18" s="73"/>
      <c r="IT18" s="73"/>
      <c r="IU18" s="73"/>
      <c r="IV18" s="73"/>
    </row>
    <row r="19" spans="1:256" s="51" customFormat="1" ht="18.75" customHeight="1">
      <c r="A19" s="59">
        <v>15</v>
      </c>
      <c r="B19" s="60" t="s">
        <v>53</v>
      </c>
      <c r="C19" s="61" t="s">
        <v>104</v>
      </c>
      <c r="D19" s="61" t="s">
        <v>77</v>
      </c>
      <c r="E19" s="62">
        <v>1</v>
      </c>
      <c r="F19" s="63" t="s">
        <v>78</v>
      </c>
      <c r="G19" s="63" t="s">
        <v>79</v>
      </c>
      <c r="H19" s="63" t="s">
        <v>80</v>
      </c>
      <c r="I19" s="68" t="s">
        <v>80</v>
      </c>
      <c r="J19" s="69" t="s">
        <v>86</v>
      </c>
      <c r="K19" s="63">
        <f>COUNTIF('报名花名册'!$E:$E,A19)</f>
        <v>1</v>
      </c>
      <c r="L19" s="63">
        <f t="shared" si="1"/>
        <v>1</v>
      </c>
      <c r="M19" s="70"/>
      <c r="IQ19" s="73"/>
      <c r="IR19" s="73"/>
      <c r="IS19" s="73"/>
      <c r="IT19" s="73"/>
      <c r="IU19" s="73"/>
      <c r="IV19" s="73"/>
    </row>
    <row r="20" spans="1:256" s="51" customFormat="1" ht="18.75" customHeight="1">
      <c r="A20" s="59">
        <v>16</v>
      </c>
      <c r="B20" s="60" t="s">
        <v>56</v>
      </c>
      <c r="C20" s="61" t="s">
        <v>105</v>
      </c>
      <c r="D20" s="61" t="s">
        <v>77</v>
      </c>
      <c r="E20" s="63">
        <v>1</v>
      </c>
      <c r="F20" s="63" t="s">
        <v>78</v>
      </c>
      <c r="G20" s="63" t="s">
        <v>79</v>
      </c>
      <c r="H20" s="63" t="s">
        <v>80</v>
      </c>
      <c r="I20" s="68" t="s">
        <v>80</v>
      </c>
      <c r="J20" s="69" t="s">
        <v>88</v>
      </c>
      <c r="K20" s="63">
        <f>COUNTIF('报名花名册'!$E:$E,A20)</f>
        <v>1</v>
      </c>
      <c r="L20" s="63">
        <f t="shared" si="1"/>
        <v>1</v>
      </c>
      <c r="M20" s="70"/>
      <c r="IQ20" s="73"/>
      <c r="IR20" s="73"/>
      <c r="IS20" s="73"/>
      <c r="IT20" s="73"/>
      <c r="IU20" s="73"/>
      <c r="IV20" s="73"/>
    </row>
    <row r="21" spans="1:256" s="51" customFormat="1" ht="18.75" customHeight="1">
      <c r="A21" s="59">
        <v>17</v>
      </c>
      <c r="B21" s="60" t="s">
        <v>59</v>
      </c>
      <c r="C21" s="61" t="s">
        <v>106</v>
      </c>
      <c r="D21" s="61" t="s">
        <v>77</v>
      </c>
      <c r="E21" s="62">
        <v>1</v>
      </c>
      <c r="F21" s="63" t="s">
        <v>78</v>
      </c>
      <c r="G21" s="63" t="s">
        <v>79</v>
      </c>
      <c r="H21" s="63" t="s">
        <v>80</v>
      </c>
      <c r="I21" s="68" t="s">
        <v>80</v>
      </c>
      <c r="J21" s="69" t="s">
        <v>107</v>
      </c>
      <c r="K21" s="63">
        <f>COUNTIF('报名花名册'!$E:$E,A21)</f>
        <v>1</v>
      </c>
      <c r="L21" s="63">
        <f t="shared" si="1"/>
        <v>1</v>
      </c>
      <c r="M21" s="70"/>
      <c r="IQ21" s="73"/>
      <c r="IR21" s="73"/>
      <c r="IS21" s="73"/>
      <c r="IT21" s="73"/>
      <c r="IU21" s="73"/>
      <c r="IV21" s="73"/>
    </row>
    <row r="22" spans="1:256" s="51" customFormat="1" ht="18.75" customHeight="1">
      <c r="A22" s="59">
        <v>18</v>
      </c>
      <c r="B22" s="60" t="s">
        <v>62</v>
      </c>
      <c r="C22" s="61" t="s">
        <v>108</v>
      </c>
      <c r="D22" s="61" t="s">
        <v>77</v>
      </c>
      <c r="E22" s="63">
        <v>1</v>
      </c>
      <c r="F22" s="63" t="s">
        <v>78</v>
      </c>
      <c r="G22" s="63" t="s">
        <v>79</v>
      </c>
      <c r="H22" s="64" t="s">
        <v>109</v>
      </c>
      <c r="I22" s="71" t="s">
        <v>110</v>
      </c>
      <c r="J22" s="72"/>
      <c r="K22" s="63">
        <f>COUNTIF('报名花名册'!$E:$E,A22)</f>
        <v>1</v>
      </c>
      <c r="L22" s="63">
        <f t="shared" si="1"/>
        <v>1</v>
      </c>
      <c r="M22" s="70"/>
      <c r="IQ22" s="73"/>
      <c r="IR22" s="73"/>
      <c r="IS22" s="73"/>
      <c r="IT22" s="73"/>
      <c r="IU22" s="73"/>
      <c r="IV22" s="73"/>
    </row>
    <row r="23" spans="1:13" s="50" customFormat="1" ht="18.75" customHeight="1">
      <c r="A23" s="65" t="s">
        <v>111</v>
      </c>
      <c r="B23" s="66"/>
      <c r="C23" s="65"/>
      <c r="D23" s="66"/>
      <c r="E23" s="67"/>
      <c r="F23" s="67">
        <f>SUM(F4:F22)</f>
        <v>0</v>
      </c>
      <c r="G23" s="67">
        <f>SUM(G4:G22)</f>
        <v>0</v>
      </c>
      <c r="H23" s="67">
        <f>SUM(H4:H22)</f>
        <v>0</v>
      </c>
      <c r="I23" s="67">
        <f>SUM(I4:I22)</f>
        <v>0</v>
      </c>
      <c r="J23" s="67">
        <f>SUM(J4:J22)</f>
        <v>0</v>
      </c>
      <c r="K23" s="67"/>
      <c r="L23" s="67"/>
      <c r="M23" s="65"/>
    </row>
    <row r="24" spans="251:256" ht="30" customHeight="1">
      <c r="IQ24" s="50"/>
      <c r="IR24" s="50"/>
      <c r="IS24" s="50"/>
      <c r="IT24" s="50"/>
      <c r="IU24" s="50"/>
      <c r="IV24" s="50"/>
    </row>
    <row r="25" spans="251:256" ht="30" customHeight="1">
      <c r="IQ25" s="50"/>
      <c r="IR25" s="50"/>
      <c r="IS25" s="50"/>
      <c r="IT25" s="50"/>
      <c r="IU25" s="50"/>
      <c r="IV25" s="50"/>
    </row>
    <row r="26" spans="251:256" ht="30" customHeight="1">
      <c r="IQ26" s="50"/>
      <c r="IR26" s="50"/>
      <c r="IS26" s="50"/>
      <c r="IT26" s="50"/>
      <c r="IU26" s="50"/>
      <c r="IV26" s="50"/>
    </row>
    <row r="27" spans="251:256" ht="30" customHeight="1">
      <c r="IQ27" s="50"/>
      <c r="IR27" s="50"/>
      <c r="IS27" s="50"/>
      <c r="IT27" s="50"/>
      <c r="IU27" s="50"/>
      <c r="IV27" s="50"/>
    </row>
    <row r="28" spans="251:256" ht="30" customHeight="1">
      <c r="IQ28" s="50"/>
      <c r="IR28" s="50"/>
      <c r="IS28" s="50"/>
      <c r="IT28" s="50"/>
      <c r="IU28" s="50"/>
      <c r="IV28" s="50"/>
    </row>
    <row r="29" spans="251:256" ht="30" customHeight="1">
      <c r="IQ29" s="50"/>
      <c r="IR29" s="50"/>
      <c r="IS29" s="50"/>
      <c r="IT29" s="50"/>
      <c r="IU29" s="50"/>
      <c r="IV29" s="50"/>
    </row>
    <row r="30" spans="251:256" ht="30" customHeight="1">
      <c r="IQ30" s="50"/>
      <c r="IR30" s="50"/>
      <c r="IS30" s="50"/>
      <c r="IT30" s="50"/>
      <c r="IU30" s="50"/>
      <c r="IV30" s="50"/>
    </row>
  </sheetData>
  <sheetProtection selectLockedCells="1" selectUnlockedCells="1"/>
  <mergeCells count="15">
    <mergeCell ref="A1:M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M4:M12"/>
    <mergeCell ref="M13:M22"/>
  </mergeCells>
  <printOptions horizontalCentered="1"/>
  <pageMargins left="0.7479166666666667" right="0.7479166666666667" top="0.8270833333333333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"/>
  <sheetViews>
    <sheetView zoomScaleSheetLayoutView="100" workbookViewId="0" topLeftCell="A1">
      <selection activeCell="B4" sqref="B4"/>
    </sheetView>
  </sheetViews>
  <sheetFormatPr defaultColWidth="8.625" defaultRowHeight="14.25"/>
  <cols>
    <col min="1" max="1" width="9.625" style="31" bestFit="1" customWidth="1"/>
    <col min="2" max="2" width="37.875" style="31" bestFit="1" customWidth="1"/>
    <col min="3" max="3" width="12.00390625" style="32" bestFit="1" customWidth="1"/>
    <col min="4" max="4" width="16.50390625" style="33" bestFit="1" customWidth="1"/>
    <col min="5" max="5" width="17.00390625" style="34" bestFit="1" customWidth="1"/>
    <col min="6" max="6" width="11.50390625" style="35" bestFit="1" customWidth="1"/>
    <col min="7" max="24" width="9.00390625" style="36" bestFit="1" customWidth="1"/>
    <col min="25" max="247" width="9.125" style="36" bestFit="1" customWidth="1"/>
    <col min="248" max="16384" width="9.125" style="0" bestFit="1" customWidth="1"/>
  </cols>
  <sheetData>
    <row r="1" spans="1:6" s="27" customFormat="1" ht="28.5" customHeight="1">
      <c r="A1" s="37" t="s">
        <v>112</v>
      </c>
      <c r="B1" s="37"/>
      <c r="C1" s="37"/>
      <c r="D1" s="37"/>
      <c r="E1" s="37"/>
      <c r="F1" s="37"/>
    </row>
    <row r="2" spans="1:6" s="28" customFormat="1" ht="34.5" customHeight="1">
      <c r="A2" s="38" t="s">
        <v>113</v>
      </c>
      <c r="B2" s="39" t="s">
        <v>114</v>
      </c>
      <c r="C2" s="40" t="s">
        <v>115</v>
      </c>
      <c r="D2" s="41" t="s">
        <v>116</v>
      </c>
      <c r="E2" s="42" t="s">
        <v>117</v>
      </c>
      <c r="F2" s="38" t="s">
        <v>10</v>
      </c>
    </row>
    <row r="3" spans="1:6" s="29" customFormat="1" ht="133.5" customHeight="1">
      <c r="A3" s="43">
        <v>1</v>
      </c>
      <c r="B3" s="44" t="s">
        <v>118</v>
      </c>
      <c r="C3" s="45">
        <v>27</v>
      </c>
      <c r="D3" s="45">
        <v>21717001</v>
      </c>
      <c r="E3" s="45">
        <f aca="true" t="shared" si="0" ref="E3:E4">D3+C3-1</f>
        <v>21717027</v>
      </c>
      <c r="F3" s="44"/>
    </row>
    <row r="4" spans="1:6" s="29" customFormat="1" ht="136.5" customHeight="1">
      <c r="A4" s="43">
        <v>2</v>
      </c>
      <c r="B4" s="46" t="s">
        <v>119</v>
      </c>
      <c r="C4" s="45">
        <v>27</v>
      </c>
      <c r="D4" s="45">
        <f>E3+1</f>
        <v>21717028</v>
      </c>
      <c r="E4" s="45">
        <f t="shared" si="0"/>
        <v>21717054</v>
      </c>
      <c r="F4" s="44"/>
    </row>
    <row r="5" spans="1:256" s="30" customFormat="1" ht="27" customHeight="1">
      <c r="A5" s="47" t="s">
        <v>111</v>
      </c>
      <c r="B5" s="47"/>
      <c r="C5" s="48">
        <f>SUM(C3:C4)</f>
        <v>54</v>
      </c>
      <c r="D5" s="45"/>
      <c r="E5" s="45"/>
      <c r="F5" s="48"/>
      <c r="IN5" s="49"/>
      <c r="IO5" s="49"/>
      <c r="IP5" s="49"/>
      <c r="IQ5" s="49"/>
      <c r="IR5" s="49"/>
      <c r="IS5" s="49"/>
      <c r="IT5" s="49"/>
      <c r="IU5" s="49"/>
      <c r="IV5" s="49"/>
    </row>
  </sheetData>
  <sheetProtection selectLockedCells="1" selectUnlockedCells="1"/>
  <mergeCells count="1">
    <mergeCell ref="A1:F1"/>
  </mergeCells>
  <printOptions/>
  <pageMargins left="1.1416666666666666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zoomScaleSheetLayoutView="100" workbookViewId="0" topLeftCell="A1">
      <selection activeCell="B3" sqref="B3"/>
    </sheetView>
  </sheetViews>
  <sheetFormatPr defaultColWidth="8.625" defaultRowHeight="14.25"/>
  <cols>
    <col min="1" max="1" width="5.75390625" style="16" bestFit="1" customWidth="1"/>
    <col min="2" max="2" width="18.375" style="17" bestFit="1" customWidth="1"/>
    <col min="3" max="3" width="18.375" style="13" bestFit="1" customWidth="1"/>
    <col min="4" max="4" width="9.125" style="18" bestFit="1" customWidth="1"/>
    <col min="5" max="5" width="15.875" style="19" bestFit="1" customWidth="1"/>
    <col min="6" max="6" width="9.125" style="18" bestFit="1" customWidth="1"/>
    <col min="7" max="7" width="10.50390625" style="16" bestFit="1" customWidth="1"/>
    <col min="8" max="9" width="9.00390625" style="13" bestFit="1" customWidth="1"/>
    <col min="10" max="10" width="3.125" style="13" bestFit="1" customWidth="1"/>
    <col min="11" max="11" width="9.00390625" style="13" hidden="1" customWidth="1"/>
    <col min="12" max="12" width="3.125" style="13" bestFit="1" customWidth="1"/>
    <col min="13" max="253" width="9.00390625" style="13" bestFit="1" customWidth="1"/>
    <col min="254" max="16384" width="9.00390625" style="0" bestFit="1" customWidth="1"/>
  </cols>
  <sheetData>
    <row r="1" spans="1:7" s="13" customFormat="1" ht="46.5" customHeight="1">
      <c r="A1" s="20" t="s">
        <v>120</v>
      </c>
      <c r="B1" s="20"/>
      <c r="C1" s="20"/>
      <c r="D1" s="20"/>
      <c r="E1" s="20"/>
      <c r="F1" s="20"/>
      <c r="G1" s="16"/>
    </row>
    <row r="2" spans="1:6" s="14" customFormat="1" ht="24.75" customHeight="1">
      <c r="A2" s="21" t="s">
        <v>121</v>
      </c>
      <c r="B2" s="21" t="s">
        <v>122</v>
      </c>
      <c r="C2" s="22" t="s">
        <v>123</v>
      </c>
      <c r="D2" s="23" t="s">
        <v>124</v>
      </c>
      <c r="E2" s="24" t="s">
        <v>125</v>
      </c>
      <c r="F2" s="23" t="s">
        <v>10</v>
      </c>
    </row>
    <row r="3" spans="1:6" s="15" customFormat="1" ht="19.5" customHeight="1">
      <c r="A3" s="23">
        <v>1</v>
      </c>
      <c r="B3" s="25">
        <v>217030001</v>
      </c>
      <c r="C3" s="26">
        <f aca="true" t="shared" si="0" ref="C3:C12">B3+D3-1</f>
        <v>217030030</v>
      </c>
      <c r="D3" s="23">
        <v>30</v>
      </c>
      <c r="E3" s="24" t="s">
        <v>126</v>
      </c>
      <c r="F3" s="23"/>
    </row>
    <row r="4" spans="1:6" s="15" customFormat="1" ht="19.5" customHeight="1">
      <c r="A4" s="23">
        <v>2</v>
      </c>
      <c r="B4" s="26">
        <f aca="true" t="shared" si="1" ref="B4:B12">C3+1</f>
        <v>217030031</v>
      </c>
      <c r="C4" s="26">
        <f t="shared" si="0"/>
        <v>217030060</v>
      </c>
      <c r="D4" s="23">
        <v>30</v>
      </c>
      <c r="E4" s="24" t="s">
        <v>126</v>
      </c>
      <c r="F4" s="23"/>
    </row>
    <row r="5" spans="1:6" s="15" customFormat="1" ht="19.5" customHeight="1">
      <c r="A5" s="23">
        <v>3</v>
      </c>
      <c r="B5" s="26">
        <f t="shared" si="1"/>
        <v>217030061</v>
      </c>
      <c r="C5" s="26">
        <f t="shared" si="0"/>
        <v>217030090</v>
      </c>
      <c r="D5" s="23">
        <v>30</v>
      </c>
      <c r="E5" s="24" t="s">
        <v>126</v>
      </c>
      <c r="F5" s="23"/>
    </row>
    <row r="6" spans="1:6" s="15" customFormat="1" ht="19.5" customHeight="1">
      <c r="A6" s="23">
        <v>4</v>
      </c>
      <c r="B6" s="26">
        <f t="shared" si="1"/>
        <v>217030091</v>
      </c>
      <c r="C6" s="26">
        <f t="shared" si="0"/>
        <v>217030120</v>
      </c>
      <c r="D6" s="23">
        <v>30</v>
      </c>
      <c r="E6" s="24" t="s">
        <v>96</v>
      </c>
      <c r="F6" s="23"/>
    </row>
    <row r="7" spans="1:6" s="15" customFormat="1" ht="19.5" customHeight="1">
      <c r="A7" s="23">
        <v>5</v>
      </c>
      <c r="B7" s="26">
        <f t="shared" si="1"/>
        <v>217030121</v>
      </c>
      <c r="C7" s="26">
        <f t="shared" si="0"/>
        <v>217030150</v>
      </c>
      <c r="D7" s="23">
        <v>30</v>
      </c>
      <c r="E7" s="24" t="s">
        <v>96</v>
      </c>
      <c r="F7" s="23"/>
    </row>
    <row r="8" spans="1:6" s="15" customFormat="1" ht="19.5" customHeight="1">
      <c r="A8" s="23">
        <v>6</v>
      </c>
      <c r="B8" s="26">
        <f t="shared" si="1"/>
        <v>217030151</v>
      </c>
      <c r="C8" s="26">
        <f t="shared" si="0"/>
        <v>217030182</v>
      </c>
      <c r="D8" s="23">
        <v>32</v>
      </c>
      <c r="E8" s="24" t="s">
        <v>96</v>
      </c>
      <c r="F8" s="23"/>
    </row>
    <row r="9" spans="1:6" s="15" customFormat="1" ht="19.5" customHeight="1">
      <c r="A9" s="23">
        <v>7</v>
      </c>
      <c r="B9" s="26">
        <f t="shared" si="1"/>
        <v>217030183</v>
      </c>
      <c r="C9" s="26">
        <f t="shared" si="0"/>
        <v>217030214</v>
      </c>
      <c r="D9" s="23">
        <v>32</v>
      </c>
      <c r="E9" s="24" t="s">
        <v>96</v>
      </c>
      <c r="F9" s="23"/>
    </row>
    <row r="10" spans="1:6" s="15" customFormat="1" ht="19.5" customHeight="1">
      <c r="A10" s="23">
        <v>8</v>
      </c>
      <c r="B10" s="26">
        <f t="shared" si="1"/>
        <v>217030215</v>
      </c>
      <c r="C10" s="26">
        <f t="shared" si="0"/>
        <v>217030246</v>
      </c>
      <c r="D10" s="23">
        <v>32</v>
      </c>
      <c r="E10" s="24" t="s">
        <v>96</v>
      </c>
      <c r="F10" s="23"/>
    </row>
    <row r="11" spans="1:6" s="15" customFormat="1" ht="19.5" customHeight="1">
      <c r="A11" s="23">
        <v>9</v>
      </c>
      <c r="B11" s="26">
        <f t="shared" si="1"/>
        <v>217030247</v>
      </c>
      <c r="C11" s="26">
        <f t="shared" si="0"/>
        <v>217030278</v>
      </c>
      <c r="D11" s="23">
        <v>32</v>
      </c>
      <c r="E11" s="24" t="s">
        <v>96</v>
      </c>
      <c r="F11" s="23"/>
    </row>
    <row r="12" spans="1:6" s="15" customFormat="1" ht="19.5" customHeight="1">
      <c r="A12" s="23">
        <v>10</v>
      </c>
      <c r="B12" s="26">
        <f t="shared" si="1"/>
        <v>217030279</v>
      </c>
      <c r="C12" s="26">
        <f t="shared" si="0"/>
        <v>217030309</v>
      </c>
      <c r="D12" s="23">
        <v>31</v>
      </c>
      <c r="E12" s="24" t="s">
        <v>96</v>
      </c>
      <c r="F12" s="23"/>
    </row>
    <row r="13" spans="254:256" ht="19.5" customHeight="1">
      <c r="IT13" s="13"/>
      <c r="IU13" s="13"/>
      <c r="IV13" s="13"/>
    </row>
  </sheetData>
  <sheetProtection selectLockedCells="1" selectUnlockedCells="1"/>
  <mergeCells count="1">
    <mergeCell ref="A1:F1"/>
  </mergeCells>
  <printOptions/>
  <pageMargins left="1.023611111111111" right="0.6298611111111111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G4" sqref="G4"/>
    </sheetView>
  </sheetViews>
  <sheetFormatPr defaultColWidth="8.625" defaultRowHeight="14.25"/>
  <cols>
    <col min="1" max="1" width="5.625" style="2" bestFit="1" customWidth="1"/>
    <col min="2" max="2" width="8.875" style="2" bestFit="1" customWidth="1"/>
    <col min="3" max="3" width="9.125" style="2" bestFit="1" customWidth="1"/>
    <col min="4" max="4" width="4.875" style="2" bestFit="1" customWidth="1"/>
    <col min="5" max="6" width="7.00390625" style="3" bestFit="1" customWidth="1"/>
    <col min="7" max="7" width="50.875" style="3" bestFit="1" customWidth="1"/>
    <col min="8" max="8" width="17.625" style="3" bestFit="1" customWidth="1"/>
    <col min="9" max="9" width="10.00390625" style="3" bestFit="1" customWidth="1"/>
    <col min="10" max="10" width="8.25390625" style="4" bestFit="1" customWidth="1"/>
    <col min="11" max="16384" width="8.25390625" style="2" bestFit="1" customWidth="1"/>
  </cols>
  <sheetData>
    <row r="1" spans="1:9" ht="31.5" customHeight="1">
      <c r="A1" s="5" t="s">
        <v>127</v>
      </c>
      <c r="B1" s="5"/>
      <c r="C1" s="5"/>
      <c r="D1" s="5"/>
      <c r="E1" s="5"/>
      <c r="F1" s="5"/>
      <c r="G1" s="5"/>
      <c r="H1" s="5"/>
      <c r="I1" s="5"/>
    </row>
    <row r="2" spans="1:9" ht="28.5" customHeight="1">
      <c r="A2" s="6" t="s">
        <v>128</v>
      </c>
      <c r="B2" s="7" t="s">
        <v>129</v>
      </c>
      <c r="C2" s="7" t="s">
        <v>130</v>
      </c>
      <c r="D2" s="7" t="s">
        <v>131</v>
      </c>
      <c r="E2" s="7" t="s">
        <v>132</v>
      </c>
      <c r="F2" s="7" t="s">
        <v>133</v>
      </c>
      <c r="G2" s="6" t="s">
        <v>134</v>
      </c>
      <c r="H2" s="7" t="s">
        <v>135</v>
      </c>
      <c r="I2" s="7" t="s">
        <v>10</v>
      </c>
    </row>
    <row r="3" spans="1:9" s="1" customFormat="1" ht="69" customHeight="1">
      <c r="A3" s="8">
        <v>1</v>
      </c>
      <c r="B3" s="9">
        <v>217030001</v>
      </c>
      <c r="C3" s="10">
        <f aca="true" t="shared" si="0" ref="C3:C12">B3+D3-1</f>
        <v>217030030</v>
      </c>
      <c r="D3" s="11">
        <v>30</v>
      </c>
      <c r="E3" s="8"/>
      <c r="F3" s="8"/>
      <c r="G3" s="11"/>
      <c r="H3" s="11"/>
      <c r="I3" s="11"/>
    </row>
    <row r="4" spans="1:9" s="1" customFormat="1" ht="69" customHeight="1">
      <c r="A4" s="8">
        <v>2</v>
      </c>
      <c r="B4" s="10">
        <f aca="true" t="shared" si="1" ref="B4:B12">C3+1</f>
        <v>217030031</v>
      </c>
      <c r="C4" s="10">
        <f t="shared" si="0"/>
        <v>217030060</v>
      </c>
      <c r="D4" s="11">
        <v>30</v>
      </c>
      <c r="E4" s="8"/>
      <c r="F4" s="8"/>
      <c r="G4" s="11"/>
      <c r="H4" s="11"/>
      <c r="I4" s="11"/>
    </row>
    <row r="5" spans="1:9" s="1" customFormat="1" ht="69" customHeight="1">
      <c r="A5" s="8">
        <v>3</v>
      </c>
      <c r="B5" s="10">
        <f t="shared" si="1"/>
        <v>217030061</v>
      </c>
      <c r="C5" s="10">
        <f t="shared" si="0"/>
        <v>217030090</v>
      </c>
      <c r="D5" s="11">
        <v>30</v>
      </c>
      <c r="E5" s="8"/>
      <c r="F5" s="8"/>
      <c r="G5" s="11"/>
      <c r="H5" s="11"/>
      <c r="I5" s="11"/>
    </row>
    <row r="6" spans="1:9" s="1" customFormat="1" ht="69" customHeight="1">
      <c r="A6" s="8">
        <v>4</v>
      </c>
      <c r="B6" s="10">
        <f t="shared" si="1"/>
        <v>217030091</v>
      </c>
      <c r="C6" s="10">
        <f t="shared" si="0"/>
        <v>217030120</v>
      </c>
      <c r="D6" s="11">
        <v>30</v>
      </c>
      <c r="E6" s="8"/>
      <c r="F6" s="8"/>
      <c r="G6" s="11"/>
      <c r="H6" s="11"/>
      <c r="I6" s="11"/>
    </row>
    <row r="7" spans="1:9" ht="69" customHeight="1">
      <c r="A7" s="8">
        <v>5</v>
      </c>
      <c r="B7" s="10">
        <f t="shared" si="1"/>
        <v>217030121</v>
      </c>
      <c r="C7" s="10">
        <f t="shared" si="0"/>
        <v>217030150</v>
      </c>
      <c r="D7" s="12">
        <v>30</v>
      </c>
      <c r="E7" s="11"/>
      <c r="F7" s="11"/>
      <c r="G7" s="11"/>
      <c r="H7" s="11"/>
      <c r="I7" s="11"/>
    </row>
    <row r="8" spans="1:9" ht="69" customHeight="1">
      <c r="A8" s="8">
        <v>6</v>
      </c>
      <c r="B8" s="10">
        <f t="shared" si="1"/>
        <v>217030151</v>
      </c>
      <c r="C8" s="10">
        <f t="shared" si="0"/>
        <v>217030182</v>
      </c>
      <c r="D8" s="12">
        <v>32</v>
      </c>
      <c r="E8" s="11"/>
      <c r="F8" s="11"/>
      <c r="G8" s="11"/>
      <c r="H8" s="11"/>
      <c r="I8" s="11"/>
    </row>
    <row r="9" spans="1:9" ht="69" customHeight="1">
      <c r="A9" s="8">
        <v>7</v>
      </c>
      <c r="B9" s="10">
        <f t="shared" si="1"/>
        <v>217030183</v>
      </c>
      <c r="C9" s="10">
        <f t="shared" si="0"/>
        <v>217030214</v>
      </c>
      <c r="D9" s="12">
        <v>32</v>
      </c>
      <c r="E9" s="11"/>
      <c r="F9" s="11"/>
      <c r="G9" s="11"/>
      <c r="H9" s="11"/>
      <c r="I9" s="11"/>
    </row>
    <row r="10" spans="1:9" ht="69" customHeight="1">
      <c r="A10" s="8">
        <v>8</v>
      </c>
      <c r="B10" s="10">
        <f t="shared" si="1"/>
        <v>217030215</v>
      </c>
      <c r="C10" s="10">
        <f t="shared" si="0"/>
        <v>217030246</v>
      </c>
      <c r="D10" s="12">
        <v>32</v>
      </c>
      <c r="E10" s="11"/>
      <c r="F10" s="11"/>
      <c r="G10" s="11"/>
      <c r="H10" s="11"/>
      <c r="I10" s="11"/>
    </row>
    <row r="11" spans="1:9" ht="69" customHeight="1">
      <c r="A11" s="8">
        <v>9</v>
      </c>
      <c r="B11" s="10">
        <f t="shared" si="1"/>
        <v>217030247</v>
      </c>
      <c r="C11" s="10">
        <f t="shared" si="0"/>
        <v>217030278</v>
      </c>
      <c r="D11" s="12">
        <v>32</v>
      </c>
      <c r="E11" s="11"/>
      <c r="F11" s="11"/>
      <c r="G11" s="11"/>
      <c r="H11" s="11"/>
      <c r="I11" s="11"/>
    </row>
    <row r="12" spans="1:9" ht="69" customHeight="1">
      <c r="A12" s="8">
        <v>10</v>
      </c>
      <c r="B12" s="10">
        <f t="shared" si="1"/>
        <v>217030279</v>
      </c>
      <c r="C12" s="10">
        <f t="shared" si="0"/>
        <v>217030309</v>
      </c>
      <c r="D12" s="12">
        <v>31</v>
      </c>
      <c r="E12" s="11"/>
      <c r="F12" s="11"/>
      <c r="G12" s="11"/>
      <c r="H12" s="11"/>
      <c r="I12" s="11"/>
    </row>
  </sheetData>
  <sheetProtection selectLockedCells="1" selectUnlockedCells="1"/>
  <mergeCells count="1">
    <mergeCell ref="A1:I1"/>
  </mergeCells>
  <printOptions/>
  <pageMargins left="0.7513888888888889" right="0.7513888888888889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2021-07-17T09:05:44Z</cp:lastPrinted>
  <dcterms:created xsi:type="dcterms:W3CDTF">1996-12-17T01:32:42Z</dcterms:created>
  <dcterms:modified xsi:type="dcterms:W3CDTF">2021-07-26T01:47:14Z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1C838DEFFF8F4F3EBCA33BA96EF235C9</vt:lpwstr>
  </property>
  <property fmtid="{D5CDD505-2E9C-101B-9397-08002B2CF9AE}" pid="4" name="KSOProductBuildV">
    <vt:lpwstr>2052-11.1.0.10667</vt:lpwstr>
  </property>
</Properties>
</file>