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表" sheetId="7" r:id="rId1"/>
    <sheet name="Sheet1-拟入围人员名单" sheetId="10" state="hidden" r:id="rId2"/>
  </sheets>
  <definedNames>
    <definedName name="_xlnm._FilterDatabase" localSheetId="0" hidden="1">总成绩表!$A$1:$G$3</definedName>
    <definedName name="_xlnm._FilterDatabase" localSheetId="1" hidden="1">'Sheet1-拟入围人员名单'!$A$2:$J$107</definedName>
  </definedNames>
  <calcPr calcId="144525"/>
</workbook>
</file>

<file path=xl/sharedStrings.xml><?xml version="1.0" encoding="utf-8"?>
<sst xmlns="http://schemas.openxmlformats.org/spreadsheetml/2006/main" count="325" uniqueCount="245">
  <si>
    <t>2021年度亳州市直中等职业学校公开招聘教师体检递补人员名单</t>
  </si>
  <si>
    <t>序号</t>
  </si>
  <si>
    <t>职位代码</t>
  </si>
  <si>
    <t>准考证号</t>
  </si>
  <si>
    <t>笔试总成绩</t>
  </si>
  <si>
    <t>面试成绩</t>
  </si>
  <si>
    <t>总成绩</t>
  </si>
  <si>
    <t>备注</t>
  </si>
  <si>
    <t>34160104-专业技术(亳州幼儿师范学校)</t>
  </si>
  <si>
    <t>2021年亳州市直中等职业学校笔试成绩册</t>
  </si>
  <si>
    <t>姓名</t>
  </si>
  <si>
    <t>岗位代码</t>
  </si>
  <si>
    <t>组序</t>
  </si>
  <si>
    <t>34160101-专业技术(亳州幼儿师范学校)</t>
  </si>
  <si>
    <t>赵胜男</t>
  </si>
  <si>
    <t>16010100105</t>
  </si>
  <si>
    <t>徐静文</t>
  </si>
  <si>
    <t>孙慧</t>
  </si>
  <si>
    <t>16010100115</t>
  </si>
  <si>
    <t>张惠子</t>
  </si>
  <si>
    <t>16010100108</t>
  </si>
  <si>
    <t>邹冉</t>
  </si>
  <si>
    <t>16010100102</t>
  </si>
  <si>
    <t>张莹莹</t>
  </si>
  <si>
    <t>16010100113</t>
  </si>
  <si>
    <t>34160102-专业技术(亳州幼儿师范学校)</t>
  </si>
  <si>
    <t>龚季红</t>
  </si>
  <si>
    <t>16010200130</t>
  </si>
  <si>
    <t>高苑</t>
  </si>
  <si>
    <t>16010200128</t>
  </si>
  <si>
    <t>徐国旗</t>
  </si>
  <si>
    <t>16010200121</t>
  </si>
  <si>
    <t>34160103-专业技术(亳州幼儿师范学校)</t>
  </si>
  <si>
    <t>丁晓梦</t>
  </si>
  <si>
    <t>16010300223</t>
  </si>
  <si>
    <t>郑海婷</t>
  </si>
  <si>
    <t>16010300224</t>
  </si>
  <si>
    <t>李佳旺</t>
  </si>
  <si>
    <t>16010300205</t>
  </si>
  <si>
    <t>王磊</t>
  </si>
  <si>
    <t>16010400308</t>
  </si>
  <si>
    <t>程晓清</t>
  </si>
  <si>
    <t>李杨</t>
  </si>
  <si>
    <t>34160105-专业技术(亳州幼儿师范学校)</t>
  </si>
  <si>
    <t>时雪艳</t>
  </si>
  <si>
    <t>16010500316</t>
  </si>
  <si>
    <t>周璐</t>
  </si>
  <si>
    <t>34160106-专业技术(亳州幼儿师范学校)</t>
  </si>
  <si>
    <t>董雪华</t>
  </si>
  <si>
    <t>16010600428</t>
  </si>
  <si>
    <t>刘肖男</t>
  </si>
  <si>
    <t>16010600419</t>
  </si>
  <si>
    <t>张睿</t>
  </si>
  <si>
    <t>16010600327</t>
  </si>
  <si>
    <t>34160107-专业技术(亳州幼儿师范学校)</t>
  </si>
  <si>
    <t>岳锐</t>
  </si>
  <si>
    <t>16010700723</t>
  </si>
  <si>
    <t>邓宾</t>
  </si>
  <si>
    <t>16010700627</t>
  </si>
  <si>
    <t>夏忠臣</t>
  </si>
  <si>
    <t>16010700722</t>
  </si>
  <si>
    <t>34160201-专业技术(亳州工业学校)</t>
  </si>
  <si>
    <t>马一鸣</t>
  </si>
  <si>
    <t>16020100908</t>
  </si>
  <si>
    <t>栗兵</t>
  </si>
  <si>
    <t>16020100909</t>
  </si>
  <si>
    <t>方慧慧</t>
  </si>
  <si>
    <t>16020100816</t>
  </si>
  <si>
    <t>34160202-专业技术(亳州工业学校)</t>
  </si>
  <si>
    <t>韩园园</t>
  </si>
  <si>
    <t>16020200920</t>
  </si>
  <si>
    <t>田兵见</t>
  </si>
  <si>
    <t>16020200925</t>
  </si>
  <si>
    <t>魏梦圆</t>
  </si>
  <si>
    <t>16020200927</t>
  </si>
  <si>
    <t>34160203-专业技术(亳州工业学校)</t>
  </si>
  <si>
    <t>孙凯旋</t>
  </si>
  <si>
    <t>16020301010</t>
  </si>
  <si>
    <t>梁凌飞</t>
  </si>
  <si>
    <t>16020301012</t>
  </si>
  <si>
    <t>陈琳琳</t>
  </si>
  <si>
    <t>16020301014</t>
  </si>
  <si>
    <t>34160204-专业技术(亳州工业学校)</t>
  </si>
  <si>
    <t>董烁</t>
  </si>
  <si>
    <t>16020401230</t>
  </si>
  <si>
    <t>石磊</t>
  </si>
  <si>
    <t>16020401116</t>
  </si>
  <si>
    <t>李琼琼</t>
  </si>
  <si>
    <t>盛海梦</t>
  </si>
  <si>
    <t>16020401304</t>
  </si>
  <si>
    <t>胡浥清</t>
  </si>
  <si>
    <t>16020401224</t>
  </si>
  <si>
    <t>刘占立</t>
  </si>
  <si>
    <t>16020401216</t>
  </si>
  <si>
    <t>34160205-专业技术(亳州工业学校)</t>
  </si>
  <si>
    <t>来文凤</t>
  </si>
  <si>
    <t>16020501317</t>
  </si>
  <si>
    <t>贺偏偏</t>
  </si>
  <si>
    <t>16020501319</t>
  </si>
  <si>
    <t>蔡淼</t>
  </si>
  <si>
    <t>16020501321</t>
  </si>
  <si>
    <t>面试缺考</t>
  </si>
  <si>
    <t>34160301-专业技术(亳州中药科技学校)</t>
  </si>
  <si>
    <t>武敬</t>
  </si>
  <si>
    <t>16030101511</t>
  </si>
  <si>
    <t>高腾</t>
  </si>
  <si>
    <t>16030101427</t>
  </si>
  <si>
    <t>王强</t>
  </si>
  <si>
    <t>16030101412</t>
  </si>
  <si>
    <t>34160302-专业技术(亳州中药科技学校)</t>
  </si>
  <si>
    <t>徐梦然</t>
  </si>
  <si>
    <t>16030201528</t>
  </si>
  <si>
    <t>张倩茹</t>
  </si>
  <si>
    <t>16030201519</t>
  </si>
  <si>
    <t>王少民</t>
  </si>
  <si>
    <t>16030201523</t>
  </si>
  <si>
    <t>34160303-专业技术(亳州中药科技学校)</t>
  </si>
  <si>
    <t>申浩东</t>
  </si>
  <si>
    <t>16030301530</t>
  </si>
  <si>
    <t>黎预璇</t>
  </si>
  <si>
    <t>16030301613</t>
  </si>
  <si>
    <t>刘翔羽</t>
  </si>
  <si>
    <t>34160304-专业技术(亳州中药科技学校)</t>
  </si>
  <si>
    <t>张艳涛</t>
  </si>
  <si>
    <t>16030401719</t>
  </si>
  <si>
    <t>刘飞</t>
  </si>
  <si>
    <t>16030401808</t>
  </si>
  <si>
    <t>李博</t>
  </si>
  <si>
    <t>16030401913</t>
  </si>
  <si>
    <t>34160305-专业技术(亳州中药科技学校)</t>
  </si>
  <si>
    <t>张缘缘</t>
  </si>
  <si>
    <t>16030502005</t>
  </si>
  <si>
    <t>73.80小组面试平均分</t>
  </si>
  <si>
    <t>34160306-专业技术(亳州中药科技学校)</t>
  </si>
  <si>
    <t>温壮壮</t>
  </si>
  <si>
    <t>16030602022</t>
  </si>
  <si>
    <t>张倩</t>
  </si>
  <si>
    <t>16030602102</t>
  </si>
  <si>
    <t>叶大申</t>
  </si>
  <si>
    <t>16030602106</t>
  </si>
  <si>
    <t>34160307-专业技术(亳州中药科技学校)</t>
  </si>
  <si>
    <t>梁洋洋</t>
  </si>
  <si>
    <t>16030702222</t>
  </si>
  <si>
    <t>范娣</t>
  </si>
  <si>
    <t>16030702202</t>
  </si>
  <si>
    <t>储家瑞</t>
  </si>
  <si>
    <t>34160308-专业技术(亳州中药科技学校)</t>
  </si>
  <si>
    <t>吴天香</t>
  </si>
  <si>
    <t>16030802330</t>
  </si>
  <si>
    <t>李天保</t>
  </si>
  <si>
    <t>16030802227</t>
  </si>
  <si>
    <t>陈爱萍</t>
  </si>
  <si>
    <t>16030802405</t>
  </si>
  <si>
    <t>34160309-专业技术(亳州中药科技学校)</t>
  </si>
  <si>
    <t>陈默聪</t>
  </si>
  <si>
    <t>16030902812</t>
  </si>
  <si>
    <t>张从伟</t>
  </si>
  <si>
    <t>16030902630</t>
  </si>
  <si>
    <t>吴阳</t>
  </si>
  <si>
    <t>16030902718</t>
  </si>
  <si>
    <t>34160310-专业技术(亳州中药科技学校)</t>
  </si>
  <si>
    <t>刘芮</t>
  </si>
  <si>
    <t>16031002906</t>
  </si>
  <si>
    <t>代一君</t>
  </si>
  <si>
    <t>16031002909</t>
  </si>
  <si>
    <t>于现花</t>
  </si>
  <si>
    <t>34160311-专业技术(亳州中药科技学校)</t>
  </si>
  <si>
    <t>孙诗语</t>
  </si>
  <si>
    <t>张敏</t>
  </si>
  <si>
    <t>16031102924</t>
  </si>
  <si>
    <t>何瑶瑶</t>
  </si>
  <si>
    <t>16031102920</t>
  </si>
  <si>
    <t>34160312-专业技术(亳州中药科技学校)</t>
  </si>
  <si>
    <t>张霞</t>
  </si>
  <si>
    <t>16031203016</t>
  </si>
  <si>
    <t>闫威</t>
  </si>
  <si>
    <t>16031203019</t>
  </si>
  <si>
    <t>王猛</t>
  </si>
  <si>
    <t>34160313-专业技术(亳州中药科技学校)</t>
  </si>
  <si>
    <t>汪若熠</t>
  </si>
  <si>
    <t>16031303026</t>
  </si>
  <si>
    <t>杨源</t>
  </si>
  <si>
    <t>16031303027</t>
  </si>
  <si>
    <t>李灿灿</t>
  </si>
  <si>
    <t>16031303109</t>
  </si>
  <si>
    <t>34160314-专业技术(亳州中药科技学校)</t>
  </si>
  <si>
    <t>马晨曦</t>
  </si>
  <si>
    <t>孙自然</t>
  </si>
  <si>
    <t>16031403211</t>
  </si>
  <si>
    <t>胡志伟</t>
  </si>
  <si>
    <t>16031403220</t>
  </si>
  <si>
    <t>34160315-专业技术(亳州中药科技学校)</t>
  </si>
  <si>
    <t>孙士雷</t>
  </si>
  <si>
    <t>16031503308</t>
  </si>
  <si>
    <t>蒋伟康</t>
  </si>
  <si>
    <t>16031503324</t>
  </si>
  <si>
    <t>潘子洋</t>
  </si>
  <si>
    <t>16031503325</t>
  </si>
  <si>
    <t>吕笑笑</t>
  </si>
  <si>
    <t>16031503313</t>
  </si>
  <si>
    <t>高岩</t>
  </si>
  <si>
    <t>16031503401</t>
  </si>
  <si>
    <t>王亚东</t>
  </si>
  <si>
    <t>16031503302</t>
  </si>
  <si>
    <t>34160316-专业技术(亳州中药科技学校)</t>
  </si>
  <si>
    <t>张博文</t>
  </si>
  <si>
    <t>16031603521</t>
  </si>
  <si>
    <t>王亳</t>
  </si>
  <si>
    <t>16031603511</t>
  </si>
  <si>
    <t>冯万玉</t>
  </si>
  <si>
    <t>16031603612</t>
  </si>
  <si>
    <t>34160317-专业技术(亳州中药科技学校)</t>
  </si>
  <si>
    <t>石殿宇</t>
  </si>
  <si>
    <t>16031703707</t>
  </si>
  <si>
    <t>邓亚飞</t>
  </si>
  <si>
    <t>16031703725</t>
  </si>
  <si>
    <t>高威</t>
  </si>
  <si>
    <t>34160318-专业技术(亳州中药科技学校)</t>
  </si>
  <si>
    <t>王威</t>
  </si>
  <si>
    <t>16031804019</t>
  </si>
  <si>
    <t>陈晨</t>
  </si>
  <si>
    <t>16031803926</t>
  </si>
  <si>
    <t>刘秋梦</t>
  </si>
  <si>
    <t>16031804021</t>
  </si>
  <si>
    <t>34160319-专业技术(亳州中药科技学校)</t>
  </si>
  <si>
    <t>邱实</t>
  </si>
  <si>
    <t>16031904214</t>
  </si>
  <si>
    <t>闻天歌</t>
  </si>
  <si>
    <t>16031904217</t>
  </si>
  <si>
    <t>李亚楠</t>
  </si>
  <si>
    <t>16031904213</t>
  </si>
  <si>
    <t>34160320-专业技术(亳州中药科技学校)</t>
  </si>
  <si>
    <t>贾婉莹</t>
  </si>
  <si>
    <t>16032004308</t>
  </si>
  <si>
    <t>孙冰冰</t>
  </si>
  <si>
    <t>16032004310</t>
  </si>
  <si>
    <t>薛娣康</t>
  </si>
  <si>
    <t>16032004403</t>
  </si>
  <si>
    <t>34160321-专业技术(亳州中药科技学校)</t>
  </si>
  <si>
    <t>赵子博</t>
  </si>
  <si>
    <t>16032104504</t>
  </si>
  <si>
    <t>刘飞艳</t>
  </si>
  <si>
    <t>16032104503</t>
  </si>
  <si>
    <t>梁鹏</t>
  </si>
  <si>
    <t>16032104506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</si>
</sst>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0" xfId="0" applyFill="1"/>
    <xf numFmtId="0" fontId="1" fillId="3" borderId="0" xfId="0" applyFont="1" applyFill="1"/>
    <xf numFmtId="176" fontId="1" fillId="3" borderId="0" xfId="0" applyNumberFormat="1" applyFont="1" applyFill="1"/>
    <xf numFmtId="176" fontId="0" fillId="0" borderId="0" xfId="0" applyNumberFormat="1"/>
    <xf numFmtId="0" fontId="2" fillId="3" borderId="0" xfId="0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0" xfId="0" applyFont="1" applyFill="1"/>
    <xf numFmtId="0" fontId="0" fillId="0" borderId="0" xfId="0" applyFont="1"/>
    <xf numFmtId="0" fontId="0" fillId="3" borderId="0" xfId="0" applyFont="1" applyFill="1"/>
    <xf numFmtId="176" fontId="0" fillId="3" borderId="0" xfId="0" applyNumberFormat="1" applyFont="1" applyFill="1"/>
    <xf numFmtId="176" fontId="0" fillId="0" borderId="0" xfId="0" applyNumberFormat="1" applyFont="1"/>
    <xf numFmtId="0" fontId="5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76" fontId="0" fillId="3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3" sqref="J3"/>
    </sheetView>
  </sheetViews>
  <sheetFormatPr defaultColWidth="9" defaultRowHeight="13.5" outlineLevelRow="3" outlineLevelCol="6"/>
  <cols>
    <col min="1" max="1" width="5.5" style="21" customWidth="1"/>
    <col min="2" max="2" width="34" style="22" customWidth="1"/>
    <col min="3" max="3" width="15.1083333333333" style="22" customWidth="1"/>
    <col min="4" max="4" width="10.25" style="23" customWidth="1"/>
    <col min="5" max="5" width="8.875" style="24" customWidth="1"/>
    <col min="6" max="6" width="9" style="24" customWidth="1"/>
    <col min="7" max="7" width="13" style="21" customWidth="1"/>
    <col min="8" max="16384" width="9" style="21"/>
  </cols>
  <sheetData>
    <row r="1" ht="57" customHeight="1" spans="1:7">
      <c r="A1" s="25" t="s">
        <v>0</v>
      </c>
      <c r="B1" s="25"/>
      <c r="C1" s="25"/>
      <c r="D1" s="25"/>
      <c r="E1" s="25"/>
      <c r="F1" s="25"/>
      <c r="G1" s="25"/>
    </row>
    <row r="2" ht="29" customHeight="1" spans="1:7">
      <c r="A2" s="26" t="s">
        <v>1</v>
      </c>
      <c r="B2" s="26" t="s">
        <v>2</v>
      </c>
      <c r="C2" s="26" t="s">
        <v>3</v>
      </c>
      <c r="D2" s="27" t="s">
        <v>4</v>
      </c>
      <c r="E2" s="27" t="s">
        <v>5</v>
      </c>
      <c r="F2" s="27" t="s">
        <v>6</v>
      </c>
      <c r="G2" s="27" t="s">
        <v>7</v>
      </c>
    </row>
    <row r="3" s="20" customFormat="1" ht="29" customHeight="1" spans="1:7">
      <c r="A3" s="28">
        <v>14</v>
      </c>
      <c r="B3" s="29" t="s">
        <v>8</v>
      </c>
      <c r="C3" s="29" t="str">
        <f>"16010400306"</f>
        <v>16010400306</v>
      </c>
      <c r="D3" s="30">
        <v>79.06</v>
      </c>
      <c r="E3" s="31">
        <v>75</v>
      </c>
      <c r="F3" s="31">
        <f>D3/1.2*0.5+E3*0.5</f>
        <v>70.4416666666667</v>
      </c>
      <c r="G3" s="32"/>
    </row>
    <row r="4" spans="1:7">
      <c r="A4" s="33"/>
      <c r="B4" s="34"/>
      <c r="C4" s="34"/>
      <c r="D4" s="35"/>
      <c r="E4" s="36"/>
      <c r="F4" s="36"/>
      <c r="G4" s="33"/>
    </row>
  </sheetData>
  <autoFilter ref="A1:G3">
    <extLst/>
  </autoFilter>
  <sortState ref="B3:J107">
    <sortCondition ref="F3:F107" descending="1"/>
    <sortCondition ref="D3:D107" descending="1"/>
  </sortState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workbookViewId="0">
      <selection activeCell="A1" sqref="$A1:$XFD105"/>
    </sheetView>
  </sheetViews>
  <sheetFormatPr defaultColWidth="9" defaultRowHeight="13.5"/>
  <cols>
    <col min="2" max="2" width="44.6666666666667" style="2" customWidth="1"/>
    <col min="3" max="3" width="11.6333333333333" style="2" customWidth="1"/>
    <col min="4" max="4" width="15.1083333333333" style="2" customWidth="1"/>
    <col min="5" max="5" width="19.3833333333333" style="3" customWidth="1"/>
    <col min="6" max="6" width="12" style="4" customWidth="1"/>
    <col min="7" max="7" width="12.6666666666667" style="4" customWidth="1"/>
    <col min="8" max="8" width="11.1083333333333" customWidth="1"/>
    <col min="9" max="9" width="7.775" customWidth="1"/>
    <col min="10" max="10" width="24.4416666666667" customWidth="1"/>
  </cols>
  <sheetData>
    <row r="1" ht="45" customHeight="1" spans="2:7">
      <c r="B1" s="5" t="s">
        <v>9</v>
      </c>
      <c r="C1" s="5"/>
      <c r="D1" s="5"/>
      <c r="E1" s="5"/>
      <c r="F1" s="5"/>
      <c r="G1" s="6"/>
    </row>
    <row r="2" ht="25" customHeight="1" spans="1:9">
      <c r="A2" s="7" t="s">
        <v>1</v>
      </c>
      <c r="B2" s="8" t="s">
        <v>2</v>
      </c>
      <c r="C2" s="8" t="s">
        <v>10</v>
      </c>
      <c r="D2" s="8" t="s">
        <v>3</v>
      </c>
      <c r="E2" s="9" t="s">
        <v>4</v>
      </c>
      <c r="F2" s="9" t="s">
        <v>5</v>
      </c>
      <c r="G2" s="9" t="s">
        <v>6</v>
      </c>
      <c r="H2" s="10" t="s">
        <v>11</v>
      </c>
      <c r="I2" s="10" t="s">
        <v>12</v>
      </c>
    </row>
    <row r="3" s="1" customFormat="1" spans="1:9">
      <c r="A3" s="11">
        <v>1</v>
      </c>
      <c r="B3" s="12" t="s">
        <v>13</v>
      </c>
      <c r="C3" s="12" t="s">
        <v>14</v>
      </c>
      <c r="D3" s="12" t="s">
        <v>15</v>
      </c>
      <c r="E3" s="13">
        <v>88.16</v>
      </c>
      <c r="F3" s="14">
        <v>76.6</v>
      </c>
      <c r="G3" s="14">
        <f t="shared" ref="G3:G66" si="0">E3/1.2*0.5+F3*0.5</f>
        <v>75.0333333333333</v>
      </c>
      <c r="H3" s="15" t="str">
        <f t="shared" ref="H3:H66" si="1">MID(B3,1,8)</f>
        <v>34160101</v>
      </c>
      <c r="I3" s="15">
        <v>1</v>
      </c>
    </row>
    <row r="4" s="1" customFormat="1" spans="1:9">
      <c r="A4" s="11">
        <v>2</v>
      </c>
      <c r="B4" s="12" t="s">
        <v>13</v>
      </c>
      <c r="C4" s="12" t="s">
        <v>16</v>
      </c>
      <c r="D4" s="12" t="str">
        <f>"16010100112"</f>
        <v>16010100112</v>
      </c>
      <c r="E4" s="13">
        <v>83.98</v>
      </c>
      <c r="F4" s="14">
        <v>75.4</v>
      </c>
      <c r="G4" s="14">
        <f t="shared" si="0"/>
        <v>72.6916666666667</v>
      </c>
      <c r="H4" s="15" t="str">
        <f t="shared" si="1"/>
        <v>34160101</v>
      </c>
      <c r="I4" s="15">
        <v>2</v>
      </c>
    </row>
    <row r="5" spans="1:9">
      <c r="A5" s="16">
        <v>3</v>
      </c>
      <c r="B5" s="17" t="s">
        <v>13</v>
      </c>
      <c r="C5" s="17" t="s">
        <v>17</v>
      </c>
      <c r="D5" s="17" t="s">
        <v>18</v>
      </c>
      <c r="E5" s="18">
        <v>85.14</v>
      </c>
      <c r="F5" s="19">
        <v>74.4</v>
      </c>
      <c r="G5" s="19">
        <f t="shared" si="0"/>
        <v>72.675</v>
      </c>
      <c r="H5" s="10" t="str">
        <f t="shared" si="1"/>
        <v>34160101</v>
      </c>
      <c r="I5" s="10">
        <v>3</v>
      </c>
    </row>
    <row r="6" spans="1:9">
      <c r="A6" s="16">
        <v>4</v>
      </c>
      <c r="B6" s="17" t="s">
        <v>13</v>
      </c>
      <c r="C6" s="17" t="s">
        <v>19</v>
      </c>
      <c r="D6" s="17" t="s">
        <v>20</v>
      </c>
      <c r="E6" s="18">
        <v>84.02</v>
      </c>
      <c r="F6" s="19">
        <v>73.8</v>
      </c>
      <c r="G6" s="19">
        <f t="shared" si="0"/>
        <v>71.9083333333333</v>
      </c>
      <c r="H6" s="10" t="str">
        <f t="shared" si="1"/>
        <v>34160101</v>
      </c>
      <c r="I6" s="10">
        <v>4</v>
      </c>
    </row>
    <row r="7" spans="1:9">
      <c r="A7" s="16">
        <v>5</v>
      </c>
      <c r="B7" s="17" t="s">
        <v>13</v>
      </c>
      <c r="C7" s="17" t="s">
        <v>21</v>
      </c>
      <c r="D7" s="17" t="s">
        <v>22</v>
      </c>
      <c r="E7" s="18">
        <v>85.9</v>
      </c>
      <c r="F7" s="19">
        <v>70.6</v>
      </c>
      <c r="G7" s="19">
        <f t="shared" si="0"/>
        <v>71.0916666666667</v>
      </c>
      <c r="H7" s="10" t="str">
        <f t="shared" si="1"/>
        <v>34160101</v>
      </c>
      <c r="I7" s="10">
        <v>5</v>
      </c>
    </row>
    <row r="8" spans="1:9">
      <c r="A8" s="16">
        <v>6</v>
      </c>
      <c r="B8" s="17" t="s">
        <v>13</v>
      </c>
      <c r="C8" s="17" t="s">
        <v>23</v>
      </c>
      <c r="D8" s="17" t="s">
        <v>24</v>
      </c>
      <c r="E8" s="18">
        <v>87.18</v>
      </c>
      <c r="F8" s="19">
        <v>69.4</v>
      </c>
      <c r="G8" s="19">
        <f t="shared" si="0"/>
        <v>71.025</v>
      </c>
      <c r="H8" s="10" t="str">
        <f t="shared" si="1"/>
        <v>34160101</v>
      </c>
      <c r="I8" s="10">
        <v>6</v>
      </c>
    </row>
    <row r="9" s="1" customFormat="1" spans="1:9">
      <c r="A9" s="11">
        <v>7</v>
      </c>
      <c r="B9" s="12" t="s">
        <v>25</v>
      </c>
      <c r="C9" s="12" t="s">
        <v>26</v>
      </c>
      <c r="D9" s="12" t="s">
        <v>27</v>
      </c>
      <c r="E9" s="13">
        <v>86.8</v>
      </c>
      <c r="F9" s="14">
        <v>78.8</v>
      </c>
      <c r="G9" s="14">
        <f t="shared" si="0"/>
        <v>75.5666666666667</v>
      </c>
      <c r="H9" s="15" t="str">
        <f t="shared" si="1"/>
        <v>34160102</v>
      </c>
      <c r="I9" s="15">
        <v>1</v>
      </c>
    </row>
    <row r="10" spans="1:9">
      <c r="A10" s="16">
        <v>8</v>
      </c>
      <c r="B10" s="17" t="s">
        <v>25</v>
      </c>
      <c r="C10" s="17" t="s">
        <v>28</v>
      </c>
      <c r="D10" s="17" t="s">
        <v>29</v>
      </c>
      <c r="E10" s="18">
        <v>86.4</v>
      </c>
      <c r="F10" s="19">
        <v>73.2</v>
      </c>
      <c r="G10" s="19">
        <f t="shared" si="0"/>
        <v>72.6</v>
      </c>
      <c r="H10" s="10" t="str">
        <f t="shared" si="1"/>
        <v>34160102</v>
      </c>
      <c r="I10" s="10">
        <v>2</v>
      </c>
    </row>
    <row r="11" spans="1:9">
      <c r="A11" s="16">
        <v>9</v>
      </c>
      <c r="B11" s="17" t="s">
        <v>25</v>
      </c>
      <c r="C11" s="17" t="s">
        <v>30</v>
      </c>
      <c r="D11" s="17" t="s">
        <v>31</v>
      </c>
      <c r="E11" s="18">
        <v>85.74</v>
      </c>
      <c r="F11" s="19">
        <v>72</v>
      </c>
      <c r="G11" s="19">
        <f t="shared" si="0"/>
        <v>71.725</v>
      </c>
      <c r="H11" s="10" t="str">
        <f t="shared" si="1"/>
        <v>34160102</v>
      </c>
      <c r="I11" s="10">
        <v>3</v>
      </c>
    </row>
    <row r="12" s="1" customFormat="1" spans="1:9">
      <c r="A12" s="11">
        <v>10</v>
      </c>
      <c r="B12" s="12" t="s">
        <v>32</v>
      </c>
      <c r="C12" s="12" t="s">
        <v>33</v>
      </c>
      <c r="D12" s="12" t="s">
        <v>34</v>
      </c>
      <c r="E12" s="13">
        <v>92.02</v>
      </c>
      <c r="F12" s="14">
        <v>81</v>
      </c>
      <c r="G12" s="14">
        <f t="shared" si="0"/>
        <v>78.8416666666667</v>
      </c>
      <c r="H12" s="15" t="str">
        <f t="shared" si="1"/>
        <v>34160103</v>
      </c>
      <c r="I12" s="15">
        <v>1</v>
      </c>
    </row>
    <row r="13" spans="1:9">
      <c r="A13" s="16">
        <v>11</v>
      </c>
      <c r="B13" s="17" t="s">
        <v>32</v>
      </c>
      <c r="C13" s="17" t="s">
        <v>35</v>
      </c>
      <c r="D13" s="17" t="s">
        <v>36</v>
      </c>
      <c r="E13" s="18">
        <v>86.14</v>
      </c>
      <c r="F13" s="19">
        <v>69.8</v>
      </c>
      <c r="G13" s="19">
        <f t="shared" si="0"/>
        <v>70.7916666666667</v>
      </c>
      <c r="H13" s="10" t="str">
        <f t="shared" si="1"/>
        <v>34160103</v>
      </c>
      <c r="I13" s="10">
        <v>2</v>
      </c>
    </row>
    <row r="14" spans="1:9">
      <c r="A14" s="16">
        <v>12</v>
      </c>
      <c r="B14" s="17" t="s">
        <v>32</v>
      </c>
      <c r="C14" s="17" t="s">
        <v>37</v>
      </c>
      <c r="D14" s="17" t="s">
        <v>38</v>
      </c>
      <c r="E14" s="18">
        <v>88.94</v>
      </c>
      <c r="F14" s="19">
        <v>63.4</v>
      </c>
      <c r="G14" s="19">
        <f t="shared" si="0"/>
        <v>68.7583333333333</v>
      </c>
      <c r="H14" s="10" t="str">
        <f t="shared" si="1"/>
        <v>34160103</v>
      </c>
      <c r="I14" s="10">
        <v>3</v>
      </c>
    </row>
    <row r="15" s="1" customFormat="1" spans="1:9">
      <c r="A15" s="11">
        <v>13</v>
      </c>
      <c r="B15" s="12" t="s">
        <v>8</v>
      </c>
      <c r="C15" s="12" t="s">
        <v>39</v>
      </c>
      <c r="D15" s="12" t="s">
        <v>40</v>
      </c>
      <c r="E15" s="13">
        <v>82.42</v>
      </c>
      <c r="F15" s="14">
        <v>77.4</v>
      </c>
      <c r="G15" s="14">
        <f t="shared" si="0"/>
        <v>73.0416666666667</v>
      </c>
      <c r="H15" s="15" t="str">
        <f t="shared" si="1"/>
        <v>34160104</v>
      </c>
      <c r="I15" s="15">
        <v>1</v>
      </c>
    </row>
    <row r="16" spans="1:9">
      <c r="A16" s="16">
        <v>14</v>
      </c>
      <c r="B16" s="17" t="s">
        <v>8</v>
      </c>
      <c r="C16" s="17" t="s">
        <v>41</v>
      </c>
      <c r="D16" s="17" t="str">
        <f>"16010400306"</f>
        <v>16010400306</v>
      </c>
      <c r="E16" s="18">
        <v>79.06</v>
      </c>
      <c r="F16" s="19">
        <v>75</v>
      </c>
      <c r="G16" s="19">
        <f t="shared" si="0"/>
        <v>70.4416666666667</v>
      </c>
      <c r="H16" s="10" t="str">
        <f t="shared" si="1"/>
        <v>34160104</v>
      </c>
      <c r="I16" s="10">
        <v>2</v>
      </c>
    </row>
    <row r="17" spans="1:9">
      <c r="A17" s="16">
        <v>15</v>
      </c>
      <c r="B17" s="17" t="s">
        <v>8</v>
      </c>
      <c r="C17" s="17" t="s">
        <v>42</v>
      </c>
      <c r="D17" s="17" t="str">
        <f>"16010400305"</f>
        <v>16010400305</v>
      </c>
      <c r="E17" s="18">
        <v>78.38</v>
      </c>
      <c r="F17" s="19">
        <v>71</v>
      </c>
      <c r="G17" s="19">
        <f t="shared" si="0"/>
        <v>68.1583333333333</v>
      </c>
      <c r="H17" s="10" t="str">
        <f t="shared" si="1"/>
        <v>34160104</v>
      </c>
      <c r="I17" s="10">
        <v>3</v>
      </c>
    </row>
    <row r="18" s="1" customFormat="1" spans="1:9">
      <c r="A18" s="11">
        <v>16</v>
      </c>
      <c r="B18" s="12" t="s">
        <v>43</v>
      </c>
      <c r="C18" s="12" t="s">
        <v>44</v>
      </c>
      <c r="D18" s="12" t="s">
        <v>45</v>
      </c>
      <c r="E18" s="13">
        <v>83.3</v>
      </c>
      <c r="F18" s="14">
        <v>76</v>
      </c>
      <c r="G18" s="14">
        <f t="shared" si="0"/>
        <v>72.7083333333333</v>
      </c>
      <c r="H18" s="15" t="str">
        <f t="shared" si="1"/>
        <v>34160105</v>
      </c>
      <c r="I18" s="15">
        <v>1</v>
      </c>
    </row>
    <row r="19" spans="1:9">
      <c r="A19" s="16">
        <v>17</v>
      </c>
      <c r="B19" s="17" t="s">
        <v>43</v>
      </c>
      <c r="C19" s="17" t="s">
        <v>46</v>
      </c>
      <c r="D19" s="17" t="str">
        <f>"16010500321"</f>
        <v>16010500321</v>
      </c>
      <c r="E19" s="18">
        <v>79.52</v>
      </c>
      <c r="F19" s="19">
        <v>78.8</v>
      </c>
      <c r="G19" s="19">
        <f t="shared" si="0"/>
        <v>72.5333333333333</v>
      </c>
      <c r="H19" s="10" t="str">
        <f t="shared" si="1"/>
        <v>34160105</v>
      </c>
      <c r="I19" s="10">
        <v>2</v>
      </c>
    </row>
    <row r="20" s="1" customFormat="1" spans="1:9">
      <c r="A20" s="11">
        <v>18</v>
      </c>
      <c r="B20" s="12" t="s">
        <v>47</v>
      </c>
      <c r="C20" s="12" t="s">
        <v>48</v>
      </c>
      <c r="D20" s="12" t="s">
        <v>49</v>
      </c>
      <c r="E20" s="13">
        <v>90.02</v>
      </c>
      <c r="F20" s="14">
        <v>82.6</v>
      </c>
      <c r="G20" s="14">
        <f t="shared" si="0"/>
        <v>78.8083333333333</v>
      </c>
      <c r="H20" s="15" t="str">
        <f t="shared" si="1"/>
        <v>34160106</v>
      </c>
      <c r="I20" s="15">
        <v>1</v>
      </c>
    </row>
    <row r="21" spans="1:9">
      <c r="A21" s="16">
        <v>19</v>
      </c>
      <c r="B21" s="17" t="s">
        <v>47</v>
      </c>
      <c r="C21" s="17" t="s">
        <v>50</v>
      </c>
      <c r="D21" s="17" t="s">
        <v>51</v>
      </c>
      <c r="E21" s="18">
        <v>90.96</v>
      </c>
      <c r="F21" s="19">
        <v>81.6</v>
      </c>
      <c r="G21" s="19">
        <f t="shared" si="0"/>
        <v>78.7</v>
      </c>
      <c r="H21" s="10" t="str">
        <f t="shared" si="1"/>
        <v>34160106</v>
      </c>
      <c r="I21" s="10">
        <v>2</v>
      </c>
    </row>
    <row r="22" spans="1:9">
      <c r="A22" s="16">
        <v>20</v>
      </c>
      <c r="B22" s="17" t="s">
        <v>47</v>
      </c>
      <c r="C22" s="17" t="s">
        <v>52</v>
      </c>
      <c r="D22" s="17" t="s">
        <v>53</v>
      </c>
      <c r="E22" s="18">
        <v>87.94</v>
      </c>
      <c r="F22" s="19">
        <v>80</v>
      </c>
      <c r="G22" s="19">
        <f t="shared" si="0"/>
        <v>76.6416666666667</v>
      </c>
      <c r="H22" s="10" t="str">
        <f t="shared" si="1"/>
        <v>34160106</v>
      </c>
      <c r="I22" s="10">
        <v>3</v>
      </c>
    </row>
    <row r="23" s="1" customFormat="1" spans="1:9">
      <c r="A23" s="11">
        <v>21</v>
      </c>
      <c r="B23" s="12" t="s">
        <v>54</v>
      </c>
      <c r="C23" s="12" t="s">
        <v>55</v>
      </c>
      <c r="D23" s="12" t="s">
        <v>56</v>
      </c>
      <c r="E23" s="13">
        <v>87.22</v>
      </c>
      <c r="F23" s="14">
        <v>79.6</v>
      </c>
      <c r="G23" s="14">
        <f t="shared" si="0"/>
        <v>76.1416666666667</v>
      </c>
      <c r="H23" s="15" t="str">
        <f t="shared" si="1"/>
        <v>34160107</v>
      </c>
      <c r="I23" s="15">
        <v>1</v>
      </c>
    </row>
    <row r="24" spans="1:9">
      <c r="A24" s="16">
        <v>22</v>
      </c>
      <c r="B24" s="17" t="s">
        <v>54</v>
      </c>
      <c r="C24" s="17" t="s">
        <v>57</v>
      </c>
      <c r="D24" s="17" t="s">
        <v>58</v>
      </c>
      <c r="E24" s="18">
        <v>88.58</v>
      </c>
      <c r="F24" s="19">
        <v>76.4</v>
      </c>
      <c r="G24" s="19">
        <f t="shared" si="0"/>
        <v>75.1083333333333</v>
      </c>
      <c r="H24" s="10" t="str">
        <f t="shared" si="1"/>
        <v>34160107</v>
      </c>
      <c r="I24" s="10">
        <v>2</v>
      </c>
    </row>
    <row r="25" spans="1:9">
      <c r="A25" s="16">
        <v>23</v>
      </c>
      <c r="B25" s="17" t="s">
        <v>54</v>
      </c>
      <c r="C25" s="17" t="s">
        <v>59</v>
      </c>
      <c r="D25" s="17" t="s">
        <v>60</v>
      </c>
      <c r="E25" s="18">
        <v>87.32</v>
      </c>
      <c r="F25" s="19">
        <v>75.4</v>
      </c>
      <c r="G25" s="19">
        <f t="shared" si="0"/>
        <v>74.0833333333333</v>
      </c>
      <c r="H25" s="10" t="str">
        <f t="shared" si="1"/>
        <v>34160107</v>
      </c>
      <c r="I25" s="10">
        <v>3</v>
      </c>
    </row>
    <row r="26" s="1" customFormat="1" spans="1:9">
      <c r="A26" s="11">
        <v>24</v>
      </c>
      <c r="B26" s="12" t="s">
        <v>61</v>
      </c>
      <c r="C26" s="12" t="s">
        <v>62</v>
      </c>
      <c r="D26" s="12" t="s">
        <v>63</v>
      </c>
      <c r="E26" s="13">
        <v>88.78</v>
      </c>
      <c r="F26" s="14">
        <v>81.4</v>
      </c>
      <c r="G26" s="14">
        <f t="shared" si="0"/>
        <v>77.6916666666667</v>
      </c>
      <c r="H26" s="15" t="str">
        <f t="shared" si="1"/>
        <v>34160201</v>
      </c>
      <c r="I26" s="15">
        <v>1</v>
      </c>
    </row>
    <row r="27" spans="1:9">
      <c r="A27" s="16">
        <v>25</v>
      </c>
      <c r="B27" s="17" t="s">
        <v>61</v>
      </c>
      <c r="C27" s="17" t="s">
        <v>64</v>
      </c>
      <c r="D27" s="17" t="s">
        <v>65</v>
      </c>
      <c r="E27" s="18">
        <v>88.86</v>
      </c>
      <c r="F27" s="19">
        <v>81.2</v>
      </c>
      <c r="G27" s="19">
        <f t="shared" si="0"/>
        <v>77.625</v>
      </c>
      <c r="H27" s="10" t="str">
        <f t="shared" si="1"/>
        <v>34160201</v>
      </c>
      <c r="I27" s="10">
        <v>2</v>
      </c>
    </row>
    <row r="28" spans="1:9">
      <c r="A28" s="16">
        <v>26</v>
      </c>
      <c r="B28" s="17" t="s">
        <v>61</v>
      </c>
      <c r="C28" s="17" t="s">
        <v>66</v>
      </c>
      <c r="D28" s="17" t="s">
        <v>67</v>
      </c>
      <c r="E28" s="18">
        <v>88.76</v>
      </c>
      <c r="F28" s="19">
        <v>74.8</v>
      </c>
      <c r="G28" s="19">
        <f t="shared" si="0"/>
        <v>74.3833333333333</v>
      </c>
      <c r="H28" s="10" t="str">
        <f t="shared" si="1"/>
        <v>34160201</v>
      </c>
      <c r="I28" s="10">
        <v>3</v>
      </c>
    </row>
    <row r="29" s="1" customFormat="1" spans="1:9">
      <c r="A29" s="11">
        <v>27</v>
      </c>
      <c r="B29" s="12" t="s">
        <v>68</v>
      </c>
      <c r="C29" s="12" t="s">
        <v>69</v>
      </c>
      <c r="D29" s="12" t="s">
        <v>70</v>
      </c>
      <c r="E29" s="13">
        <v>91.44</v>
      </c>
      <c r="F29" s="14">
        <v>84</v>
      </c>
      <c r="G29" s="14">
        <f t="shared" si="0"/>
        <v>80.1</v>
      </c>
      <c r="H29" s="15" t="str">
        <f t="shared" si="1"/>
        <v>34160202</v>
      </c>
      <c r="I29" s="15">
        <v>1</v>
      </c>
    </row>
    <row r="30" spans="1:9">
      <c r="A30" s="16">
        <v>28</v>
      </c>
      <c r="B30" s="17" t="s">
        <v>68</v>
      </c>
      <c r="C30" s="17" t="s">
        <v>71</v>
      </c>
      <c r="D30" s="17" t="s">
        <v>72</v>
      </c>
      <c r="E30" s="18">
        <v>89.24</v>
      </c>
      <c r="F30" s="19">
        <v>73.6</v>
      </c>
      <c r="G30" s="19">
        <f t="shared" si="0"/>
        <v>73.9833333333333</v>
      </c>
      <c r="H30" s="10" t="str">
        <f t="shared" si="1"/>
        <v>34160202</v>
      </c>
      <c r="I30" s="10">
        <v>2</v>
      </c>
    </row>
    <row r="31" spans="1:9">
      <c r="A31" s="16">
        <v>29</v>
      </c>
      <c r="B31" s="17" t="s">
        <v>68</v>
      </c>
      <c r="C31" s="17" t="s">
        <v>73</v>
      </c>
      <c r="D31" s="17" t="s">
        <v>74</v>
      </c>
      <c r="E31" s="18">
        <v>90.18</v>
      </c>
      <c r="F31" s="19">
        <v>72</v>
      </c>
      <c r="G31" s="19">
        <f t="shared" si="0"/>
        <v>73.575</v>
      </c>
      <c r="H31" s="10" t="str">
        <f t="shared" si="1"/>
        <v>34160202</v>
      </c>
      <c r="I31" s="10">
        <v>3</v>
      </c>
    </row>
    <row r="32" s="1" customFormat="1" spans="1:9">
      <c r="A32" s="11">
        <v>30</v>
      </c>
      <c r="B32" s="12" t="s">
        <v>75</v>
      </c>
      <c r="C32" s="12" t="s">
        <v>76</v>
      </c>
      <c r="D32" s="12" t="s">
        <v>77</v>
      </c>
      <c r="E32" s="13">
        <v>97.46</v>
      </c>
      <c r="F32" s="14">
        <v>82.8</v>
      </c>
      <c r="G32" s="14">
        <f t="shared" si="0"/>
        <v>82.0083333333333</v>
      </c>
      <c r="H32" s="15" t="str">
        <f t="shared" si="1"/>
        <v>34160203</v>
      </c>
      <c r="I32" s="15">
        <v>1</v>
      </c>
    </row>
    <row r="33" spans="1:9">
      <c r="A33" s="16">
        <v>31</v>
      </c>
      <c r="B33" s="17" t="s">
        <v>75</v>
      </c>
      <c r="C33" s="17" t="s">
        <v>78</v>
      </c>
      <c r="D33" s="17" t="s">
        <v>79</v>
      </c>
      <c r="E33" s="18">
        <v>90.04</v>
      </c>
      <c r="F33" s="19">
        <v>74.7</v>
      </c>
      <c r="G33" s="19">
        <f t="shared" si="0"/>
        <v>74.8666666666667</v>
      </c>
      <c r="H33" s="10" t="str">
        <f t="shared" si="1"/>
        <v>34160203</v>
      </c>
      <c r="I33" s="10">
        <v>2</v>
      </c>
    </row>
    <row r="34" spans="1:9">
      <c r="A34" s="16">
        <v>32</v>
      </c>
      <c r="B34" s="17" t="s">
        <v>75</v>
      </c>
      <c r="C34" s="17" t="s">
        <v>80</v>
      </c>
      <c r="D34" s="17" t="s">
        <v>81</v>
      </c>
      <c r="E34" s="18">
        <v>90.42</v>
      </c>
      <c r="F34" s="19">
        <v>70.2</v>
      </c>
      <c r="G34" s="19">
        <f t="shared" si="0"/>
        <v>72.775</v>
      </c>
      <c r="H34" s="10" t="str">
        <f t="shared" si="1"/>
        <v>34160203</v>
      </c>
      <c r="I34" s="10">
        <v>3</v>
      </c>
    </row>
    <row r="35" s="1" customFormat="1" spans="1:9">
      <c r="A35" s="11">
        <v>33</v>
      </c>
      <c r="B35" s="12" t="s">
        <v>82</v>
      </c>
      <c r="C35" s="12" t="s">
        <v>83</v>
      </c>
      <c r="D35" s="12" t="s">
        <v>84</v>
      </c>
      <c r="E35" s="13">
        <v>86.48</v>
      </c>
      <c r="F35" s="14">
        <v>84.1</v>
      </c>
      <c r="G35" s="14">
        <f t="shared" si="0"/>
        <v>78.0833333333333</v>
      </c>
      <c r="H35" s="15" t="str">
        <f t="shared" si="1"/>
        <v>34160204</v>
      </c>
      <c r="I35" s="15">
        <v>1</v>
      </c>
    </row>
    <row r="36" s="1" customFormat="1" spans="1:9">
      <c r="A36" s="11">
        <v>34</v>
      </c>
      <c r="B36" s="12" t="s">
        <v>82</v>
      </c>
      <c r="C36" s="12" t="s">
        <v>85</v>
      </c>
      <c r="D36" s="12" t="s">
        <v>86</v>
      </c>
      <c r="E36" s="13">
        <v>88.58</v>
      </c>
      <c r="F36" s="14">
        <v>78.2</v>
      </c>
      <c r="G36" s="14">
        <f t="shared" si="0"/>
        <v>76.0083333333333</v>
      </c>
      <c r="H36" s="15" t="str">
        <f t="shared" si="1"/>
        <v>34160204</v>
      </c>
      <c r="I36" s="15">
        <v>2</v>
      </c>
    </row>
    <row r="37" spans="1:9">
      <c r="A37" s="16">
        <v>35</v>
      </c>
      <c r="B37" s="17" t="s">
        <v>82</v>
      </c>
      <c r="C37" s="17" t="s">
        <v>87</v>
      </c>
      <c r="D37" s="17" t="str">
        <f>"16020401227"</f>
        <v>16020401227</v>
      </c>
      <c r="E37" s="18">
        <v>84.38</v>
      </c>
      <c r="F37" s="19">
        <v>81.4</v>
      </c>
      <c r="G37" s="19">
        <f t="shared" si="0"/>
        <v>75.8583333333333</v>
      </c>
      <c r="H37" s="10" t="str">
        <f t="shared" si="1"/>
        <v>34160204</v>
      </c>
      <c r="I37" s="10">
        <v>3</v>
      </c>
    </row>
    <row r="38" spans="1:9">
      <c r="A38" s="16">
        <v>36</v>
      </c>
      <c r="B38" s="17" t="s">
        <v>82</v>
      </c>
      <c r="C38" s="17" t="s">
        <v>88</v>
      </c>
      <c r="D38" s="17" t="s">
        <v>89</v>
      </c>
      <c r="E38" s="18">
        <v>86.16</v>
      </c>
      <c r="F38" s="19">
        <v>79.2</v>
      </c>
      <c r="G38" s="19">
        <f t="shared" si="0"/>
        <v>75.5</v>
      </c>
      <c r="H38" s="10" t="str">
        <f t="shared" si="1"/>
        <v>34160204</v>
      </c>
      <c r="I38" s="10">
        <v>4</v>
      </c>
    </row>
    <row r="39" spans="1:9">
      <c r="A39" s="16">
        <v>37</v>
      </c>
      <c r="B39" s="17" t="s">
        <v>82</v>
      </c>
      <c r="C39" s="17" t="s">
        <v>90</v>
      </c>
      <c r="D39" s="17" t="s">
        <v>91</v>
      </c>
      <c r="E39" s="18">
        <v>85.5</v>
      </c>
      <c r="F39" s="19">
        <v>79.6</v>
      </c>
      <c r="G39" s="19">
        <f t="shared" si="0"/>
        <v>75.425</v>
      </c>
      <c r="H39" s="10" t="str">
        <f t="shared" si="1"/>
        <v>34160204</v>
      </c>
      <c r="I39" s="10">
        <v>5</v>
      </c>
    </row>
    <row r="40" spans="1:9">
      <c r="A40" s="16">
        <v>38</v>
      </c>
      <c r="B40" s="17" t="s">
        <v>82</v>
      </c>
      <c r="C40" s="17" t="s">
        <v>92</v>
      </c>
      <c r="D40" s="17" t="s">
        <v>93</v>
      </c>
      <c r="E40" s="18">
        <v>86.3</v>
      </c>
      <c r="F40" s="19">
        <v>77.8</v>
      </c>
      <c r="G40" s="19">
        <f t="shared" si="0"/>
        <v>74.8583333333333</v>
      </c>
      <c r="H40" s="10" t="str">
        <f t="shared" si="1"/>
        <v>34160204</v>
      </c>
      <c r="I40" s="10">
        <v>6</v>
      </c>
    </row>
    <row r="41" s="1" customFormat="1" spans="1:9">
      <c r="A41" s="11">
        <v>39</v>
      </c>
      <c r="B41" s="12" t="s">
        <v>94</v>
      </c>
      <c r="C41" s="12" t="s">
        <v>95</v>
      </c>
      <c r="D41" s="12" t="s">
        <v>96</v>
      </c>
      <c r="E41" s="13">
        <v>82.82</v>
      </c>
      <c r="F41" s="14">
        <v>79.6</v>
      </c>
      <c r="G41" s="14">
        <f t="shared" si="0"/>
        <v>74.3083333333333</v>
      </c>
      <c r="H41" s="15" t="str">
        <f t="shared" si="1"/>
        <v>34160205</v>
      </c>
      <c r="I41" s="15">
        <v>1</v>
      </c>
    </row>
    <row r="42" spans="1:9">
      <c r="A42" s="16">
        <v>40</v>
      </c>
      <c r="B42" s="17" t="s">
        <v>94</v>
      </c>
      <c r="C42" s="17" t="s">
        <v>97</v>
      </c>
      <c r="D42" s="17" t="s">
        <v>98</v>
      </c>
      <c r="E42" s="18">
        <v>83.36</v>
      </c>
      <c r="F42" s="19">
        <v>74.6</v>
      </c>
      <c r="G42" s="19">
        <f t="shared" si="0"/>
        <v>72.0333333333333</v>
      </c>
      <c r="H42" s="10" t="str">
        <f t="shared" si="1"/>
        <v>34160205</v>
      </c>
      <c r="I42" s="10">
        <v>2</v>
      </c>
    </row>
    <row r="43" spans="1:10">
      <c r="A43" s="16">
        <v>41</v>
      </c>
      <c r="B43" s="17" t="s">
        <v>94</v>
      </c>
      <c r="C43" s="17" t="s">
        <v>99</v>
      </c>
      <c r="D43" s="17" t="s">
        <v>100</v>
      </c>
      <c r="E43" s="18">
        <v>82.42</v>
      </c>
      <c r="F43" s="19">
        <v>0</v>
      </c>
      <c r="G43" s="19">
        <f t="shared" si="0"/>
        <v>34.3416666666667</v>
      </c>
      <c r="H43" s="10" t="str">
        <f t="shared" si="1"/>
        <v>34160205</v>
      </c>
      <c r="I43" s="10">
        <v>3</v>
      </c>
      <c r="J43" t="s">
        <v>101</v>
      </c>
    </row>
    <row r="44" s="1" customFormat="1" spans="1:9">
      <c r="A44" s="11">
        <v>42</v>
      </c>
      <c r="B44" s="12" t="s">
        <v>102</v>
      </c>
      <c r="C44" s="12" t="s">
        <v>103</v>
      </c>
      <c r="D44" s="12" t="s">
        <v>104</v>
      </c>
      <c r="E44" s="13">
        <v>91</v>
      </c>
      <c r="F44" s="14">
        <v>78.8</v>
      </c>
      <c r="G44" s="14">
        <f t="shared" si="0"/>
        <v>77.3166666666667</v>
      </c>
      <c r="H44" s="15" t="str">
        <f t="shared" si="1"/>
        <v>34160301</v>
      </c>
      <c r="I44" s="15">
        <v>1</v>
      </c>
    </row>
    <row r="45" spans="1:9">
      <c r="A45" s="16">
        <v>43</v>
      </c>
      <c r="B45" s="17" t="s">
        <v>102</v>
      </c>
      <c r="C45" s="17" t="s">
        <v>105</v>
      </c>
      <c r="D45" s="17" t="s">
        <v>106</v>
      </c>
      <c r="E45" s="18">
        <v>87.78</v>
      </c>
      <c r="F45" s="19">
        <v>78.4</v>
      </c>
      <c r="G45" s="19">
        <f t="shared" si="0"/>
        <v>75.775</v>
      </c>
      <c r="H45" s="10" t="str">
        <f t="shared" si="1"/>
        <v>34160301</v>
      </c>
      <c r="I45" s="10">
        <v>2</v>
      </c>
    </row>
    <row r="46" spans="1:9">
      <c r="A46" s="16">
        <v>44</v>
      </c>
      <c r="B46" s="17" t="s">
        <v>102</v>
      </c>
      <c r="C46" s="17" t="s">
        <v>107</v>
      </c>
      <c r="D46" s="17" t="s">
        <v>108</v>
      </c>
      <c r="E46" s="18">
        <v>87.26</v>
      </c>
      <c r="F46" s="19">
        <v>72.2</v>
      </c>
      <c r="G46" s="19">
        <f t="shared" si="0"/>
        <v>72.4583333333333</v>
      </c>
      <c r="H46" s="10" t="str">
        <f t="shared" si="1"/>
        <v>34160301</v>
      </c>
      <c r="I46" s="10">
        <v>3</v>
      </c>
    </row>
    <row r="47" s="1" customFormat="1" spans="1:9">
      <c r="A47" s="11">
        <v>45</v>
      </c>
      <c r="B47" s="12" t="s">
        <v>109</v>
      </c>
      <c r="C47" s="12" t="s">
        <v>110</v>
      </c>
      <c r="D47" s="12" t="s">
        <v>111</v>
      </c>
      <c r="E47" s="13">
        <v>93.76</v>
      </c>
      <c r="F47" s="14">
        <v>85.2</v>
      </c>
      <c r="G47" s="14">
        <f t="shared" si="0"/>
        <v>81.6666666666667</v>
      </c>
      <c r="H47" s="15" t="str">
        <f t="shared" si="1"/>
        <v>34160302</v>
      </c>
      <c r="I47" s="15">
        <v>1</v>
      </c>
    </row>
    <row r="48" spans="1:9">
      <c r="A48" s="16">
        <v>46</v>
      </c>
      <c r="B48" s="17" t="s">
        <v>109</v>
      </c>
      <c r="C48" s="17" t="s">
        <v>112</v>
      </c>
      <c r="D48" s="17" t="s">
        <v>113</v>
      </c>
      <c r="E48" s="18">
        <v>86</v>
      </c>
      <c r="F48" s="19">
        <v>75.6</v>
      </c>
      <c r="G48" s="19">
        <f t="shared" si="0"/>
        <v>73.6333333333333</v>
      </c>
      <c r="H48" s="10" t="str">
        <f t="shared" si="1"/>
        <v>34160302</v>
      </c>
      <c r="I48" s="10">
        <v>2</v>
      </c>
    </row>
    <row r="49" spans="1:9">
      <c r="A49" s="16">
        <v>47</v>
      </c>
      <c r="B49" s="17" t="s">
        <v>109</v>
      </c>
      <c r="C49" s="17" t="s">
        <v>114</v>
      </c>
      <c r="D49" s="17" t="s">
        <v>115</v>
      </c>
      <c r="E49" s="18">
        <v>84.18</v>
      </c>
      <c r="F49" s="19">
        <v>69.4</v>
      </c>
      <c r="G49" s="19">
        <f t="shared" si="0"/>
        <v>69.775</v>
      </c>
      <c r="H49" s="10" t="str">
        <f t="shared" si="1"/>
        <v>34160302</v>
      </c>
      <c r="I49" s="10">
        <v>3</v>
      </c>
    </row>
    <row r="50" s="1" customFormat="1" spans="1:9">
      <c r="A50" s="11">
        <v>48</v>
      </c>
      <c r="B50" s="12" t="s">
        <v>116</v>
      </c>
      <c r="C50" s="12" t="s">
        <v>117</v>
      </c>
      <c r="D50" s="12" t="s">
        <v>118</v>
      </c>
      <c r="E50" s="13">
        <v>87.62</v>
      </c>
      <c r="F50" s="14">
        <v>72.8</v>
      </c>
      <c r="G50" s="14">
        <f t="shared" si="0"/>
        <v>72.9083333333333</v>
      </c>
      <c r="H50" s="15" t="str">
        <f t="shared" si="1"/>
        <v>34160303</v>
      </c>
      <c r="I50" s="15">
        <v>1</v>
      </c>
    </row>
    <row r="51" spans="1:9">
      <c r="A51" s="16">
        <v>49</v>
      </c>
      <c r="B51" s="17" t="s">
        <v>116</v>
      </c>
      <c r="C51" s="17" t="s">
        <v>119</v>
      </c>
      <c r="D51" s="17" t="s">
        <v>120</v>
      </c>
      <c r="E51" s="18">
        <v>87.64</v>
      </c>
      <c r="F51" s="19">
        <v>71.6</v>
      </c>
      <c r="G51" s="19">
        <f t="shared" si="0"/>
        <v>72.3166666666667</v>
      </c>
      <c r="H51" s="10" t="str">
        <f t="shared" si="1"/>
        <v>34160303</v>
      </c>
      <c r="I51" s="10">
        <v>2</v>
      </c>
    </row>
    <row r="52" spans="1:9">
      <c r="A52" s="16">
        <v>50</v>
      </c>
      <c r="B52" s="17" t="s">
        <v>116</v>
      </c>
      <c r="C52" s="17" t="s">
        <v>121</v>
      </c>
      <c r="D52" s="17" t="str">
        <f>"16030301629"</f>
        <v>16030301629</v>
      </c>
      <c r="E52" s="18">
        <v>87.42</v>
      </c>
      <c r="F52" s="19">
        <v>70</v>
      </c>
      <c r="G52" s="19">
        <f t="shared" si="0"/>
        <v>71.425</v>
      </c>
      <c r="H52" s="10" t="str">
        <f t="shared" si="1"/>
        <v>34160303</v>
      </c>
      <c r="I52" s="10">
        <v>3</v>
      </c>
    </row>
    <row r="53" s="1" customFormat="1" spans="1:9">
      <c r="A53" s="11">
        <v>51</v>
      </c>
      <c r="B53" s="12" t="s">
        <v>122</v>
      </c>
      <c r="C53" s="12" t="s">
        <v>123</v>
      </c>
      <c r="D53" s="12" t="s">
        <v>124</v>
      </c>
      <c r="E53" s="13">
        <v>91.96</v>
      </c>
      <c r="F53" s="14">
        <v>85</v>
      </c>
      <c r="G53" s="14">
        <f t="shared" si="0"/>
        <v>80.8166666666667</v>
      </c>
      <c r="H53" s="15" t="str">
        <f t="shared" si="1"/>
        <v>34160304</v>
      </c>
      <c r="I53" s="15">
        <v>1</v>
      </c>
    </row>
    <row r="54" spans="1:9">
      <c r="A54" s="16">
        <v>52</v>
      </c>
      <c r="B54" s="17" t="s">
        <v>122</v>
      </c>
      <c r="C54" s="17" t="s">
        <v>125</v>
      </c>
      <c r="D54" s="17" t="s">
        <v>126</v>
      </c>
      <c r="E54" s="18">
        <v>93.38</v>
      </c>
      <c r="F54" s="19">
        <v>80.6</v>
      </c>
      <c r="G54" s="19">
        <f t="shared" si="0"/>
        <v>79.2083333333333</v>
      </c>
      <c r="H54" s="10" t="str">
        <f t="shared" si="1"/>
        <v>34160304</v>
      </c>
      <c r="I54" s="10">
        <v>2</v>
      </c>
    </row>
    <row r="55" spans="1:9">
      <c r="A55" s="16">
        <v>53</v>
      </c>
      <c r="B55" s="17" t="s">
        <v>122</v>
      </c>
      <c r="C55" s="17" t="s">
        <v>127</v>
      </c>
      <c r="D55" s="17" t="s">
        <v>128</v>
      </c>
      <c r="E55" s="18">
        <v>91.62</v>
      </c>
      <c r="F55" s="19">
        <v>78.8</v>
      </c>
      <c r="G55" s="19">
        <f t="shared" si="0"/>
        <v>77.575</v>
      </c>
      <c r="H55" s="10" t="str">
        <f t="shared" si="1"/>
        <v>34160304</v>
      </c>
      <c r="I55" s="10">
        <v>3</v>
      </c>
    </row>
    <row r="56" s="1" customFormat="1" spans="1:10">
      <c r="A56" s="11">
        <v>54</v>
      </c>
      <c r="B56" s="12" t="s">
        <v>129</v>
      </c>
      <c r="C56" s="12" t="s">
        <v>130</v>
      </c>
      <c r="D56" s="12" t="s">
        <v>131</v>
      </c>
      <c r="E56" s="13">
        <v>88.92</v>
      </c>
      <c r="F56" s="14">
        <v>79.6</v>
      </c>
      <c r="G56" s="14">
        <f t="shared" si="0"/>
        <v>76.85</v>
      </c>
      <c r="H56" s="15" t="str">
        <f t="shared" si="1"/>
        <v>34160305</v>
      </c>
      <c r="I56" s="15">
        <v>1</v>
      </c>
      <c r="J56" s="1" t="s">
        <v>132</v>
      </c>
    </row>
    <row r="57" s="1" customFormat="1" spans="1:9">
      <c r="A57" s="11">
        <v>55</v>
      </c>
      <c r="B57" s="12" t="s">
        <v>133</v>
      </c>
      <c r="C57" s="12" t="s">
        <v>134</v>
      </c>
      <c r="D57" s="12" t="s">
        <v>135</v>
      </c>
      <c r="E57" s="13">
        <v>97.62</v>
      </c>
      <c r="F57" s="14">
        <v>80.4</v>
      </c>
      <c r="G57" s="14">
        <f t="shared" si="0"/>
        <v>80.875</v>
      </c>
      <c r="H57" s="15" t="str">
        <f t="shared" si="1"/>
        <v>34160306</v>
      </c>
      <c r="I57" s="15">
        <v>1</v>
      </c>
    </row>
    <row r="58" spans="1:9">
      <c r="A58" s="16">
        <v>56</v>
      </c>
      <c r="B58" s="17" t="s">
        <v>133</v>
      </c>
      <c r="C58" s="17" t="s">
        <v>136</v>
      </c>
      <c r="D58" s="17" t="s">
        <v>137</v>
      </c>
      <c r="E58" s="18">
        <v>87.46</v>
      </c>
      <c r="F58" s="19">
        <v>77.6</v>
      </c>
      <c r="G58" s="19">
        <f t="shared" si="0"/>
        <v>75.2416666666667</v>
      </c>
      <c r="H58" s="10" t="str">
        <f t="shared" si="1"/>
        <v>34160306</v>
      </c>
      <c r="I58" s="10">
        <v>2</v>
      </c>
    </row>
    <row r="59" spans="1:9">
      <c r="A59" s="16">
        <v>57</v>
      </c>
      <c r="B59" s="17" t="s">
        <v>133</v>
      </c>
      <c r="C59" s="17" t="s">
        <v>138</v>
      </c>
      <c r="D59" s="17" t="s">
        <v>139</v>
      </c>
      <c r="E59" s="18">
        <v>88.84</v>
      </c>
      <c r="F59" s="19">
        <v>74.8</v>
      </c>
      <c r="G59" s="19">
        <f t="shared" si="0"/>
        <v>74.4166666666667</v>
      </c>
      <c r="H59" s="10" t="str">
        <f t="shared" si="1"/>
        <v>34160306</v>
      </c>
      <c r="I59" s="10">
        <v>3</v>
      </c>
    </row>
    <row r="60" s="1" customFormat="1" spans="1:9">
      <c r="A60" s="11">
        <v>58</v>
      </c>
      <c r="B60" s="12" t="s">
        <v>140</v>
      </c>
      <c r="C60" s="12" t="s">
        <v>141</v>
      </c>
      <c r="D60" s="12" t="s">
        <v>142</v>
      </c>
      <c r="E60" s="13">
        <v>90.06</v>
      </c>
      <c r="F60" s="14">
        <v>78.8</v>
      </c>
      <c r="G60" s="14">
        <f t="shared" si="0"/>
        <v>76.925</v>
      </c>
      <c r="H60" s="15" t="str">
        <f t="shared" si="1"/>
        <v>34160307</v>
      </c>
      <c r="I60" s="15">
        <v>1</v>
      </c>
    </row>
    <row r="61" spans="1:9">
      <c r="A61" s="16">
        <v>59</v>
      </c>
      <c r="B61" s="17" t="s">
        <v>140</v>
      </c>
      <c r="C61" s="17" t="s">
        <v>143</v>
      </c>
      <c r="D61" s="17" t="s">
        <v>144</v>
      </c>
      <c r="E61" s="18">
        <v>88.38</v>
      </c>
      <c r="F61" s="19">
        <v>69</v>
      </c>
      <c r="G61" s="19">
        <f t="shared" si="0"/>
        <v>71.325</v>
      </c>
      <c r="H61" s="10" t="str">
        <f t="shared" si="1"/>
        <v>34160307</v>
      </c>
      <c r="I61" s="10">
        <v>2</v>
      </c>
    </row>
    <row r="62" spans="1:9">
      <c r="A62" s="16">
        <v>60</v>
      </c>
      <c r="B62" s="17" t="s">
        <v>140</v>
      </c>
      <c r="C62" s="17" t="s">
        <v>145</v>
      </c>
      <c r="D62" s="17" t="str">
        <f>"16030702206"</f>
        <v>16030702206</v>
      </c>
      <c r="E62" s="18">
        <v>88.04</v>
      </c>
      <c r="F62" s="19">
        <v>67.8</v>
      </c>
      <c r="G62" s="19">
        <f t="shared" si="0"/>
        <v>70.5833333333333</v>
      </c>
      <c r="H62" s="10" t="str">
        <f t="shared" si="1"/>
        <v>34160307</v>
      </c>
      <c r="I62" s="10">
        <v>3</v>
      </c>
    </row>
    <row r="63" s="1" customFormat="1" spans="1:9">
      <c r="A63" s="11">
        <v>61</v>
      </c>
      <c r="B63" s="12" t="s">
        <v>146</v>
      </c>
      <c r="C63" s="12" t="s">
        <v>147</v>
      </c>
      <c r="D63" s="12" t="s">
        <v>148</v>
      </c>
      <c r="E63" s="13">
        <v>91.78</v>
      </c>
      <c r="F63" s="14">
        <v>82.4</v>
      </c>
      <c r="G63" s="14">
        <f t="shared" si="0"/>
        <v>79.4416666666667</v>
      </c>
      <c r="H63" s="15" t="str">
        <f t="shared" si="1"/>
        <v>34160308</v>
      </c>
      <c r="I63" s="15">
        <v>1</v>
      </c>
    </row>
    <row r="64" spans="1:9">
      <c r="A64" s="16">
        <v>62</v>
      </c>
      <c r="B64" s="17" t="s">
        <v>146</v>
      </c>
      <c r="C64" s="17" t="s">
        <v>149</v>
      </c>
      <c r="D64" s="17" t="s">
        <v>150</v>
      </c>
      <c r="E64" s="18">
        <v>89.7</v>
      </c>
      <c r="F64" s="19">
        <v>79.2</v>
      </c>
      <c r="G64" s="19">
        <f t="shared" si="0"/>
        <v>76.975</v>
      </c>
      <c r="H64" s="10" t="str">
        <f t="shared" si="1"/>
        <v>34160308</v>
      </c>
      <c r="I64" s="10">
        <v>2</v>
      </c>
    </row>
    <row r="65" spans="1:10">
      <c r="A65" s="16">
        <v>63</v>
      </c>
      <c r="B65" s="17" t="s">
        <v>146</v>
      </c>
      <c r="C65" s="17" t="s">
        <v>151</v>
      </c>
      <c r="D65" s="17" t="s">
        <v>152</v>
      </c>
      <c r="E65" s="18">
        <v>89.42</v>
      </c>
      <c r="F65" s="19">
        <v>0</v>
      </c>
      <c r="G65" s="19">
        <f t="shared" si="0"/>
        <v>37.2583333333333</v>
      </c>
      <c r="H65" s="10" t="str">
        <f t="shared" si="1"/>
        <v>34160308</v>
      </c>
      <c r="I65" s="10">
        <v>3</v>
      </c>
      <c r="J65" t="s">
        <v>101</v>
      </c>
    </row>
    <row r="66" s="1" customFormat="1" spans="1:9">
      <c r="A66" s="11">
        <v>64</v>
      </c>
      <c r="B66" s="12" t="s">
        <v>153</v>
      </c>
      <c r="C66" s="12" t="s">
        <v>154</v>
      </c>
      <c r="D66" s="12" t="s">
        <v>155</v>
      </c>
      <c r="E66" s="13">
        <v>91.74</v>
      </c>
      <c r="F66" s="14">
        <v>86.2</v>
      </c>
      <c r="G66" s="14">
        <f t="shared" si="0"/>
        <v>81.325</v>
      </c>
      <c r="H66" s="15" t="str">
        <f t="shared" si="1"/>
        <v>34160309</v>
      </c>
      <c r="I66" s="15">
        <v>1</v>
      </c>
    </row>
    <row r="67" spans="1:9">
      <c r="A67" s="16">
        <v>65</v>
      </c>
      <c r="B67" s="17" t="s">
        <v>153</v>
      </c>
      <c r="C67" s="17" t="s">
        <v>156</v>
      </c>
      <c r="D67" s="17" t="s">
        <v>157</v>
      </c>
      <c r="E67" s="18">
        <v>94.18</v>
      </c>
      <c r="F67" s="19">
        <v>80</v>
      </c>
      <c r="G67" s="19">
        <f t="shared" ref="G67:G107" si="2">E67/1.2*0.5+F67*0.5</f>
        <v>79.2416666666667</v>
      </c>
      <c r="H67" s="10" t="str">
        <f t="shared" ref="H67:H107" si="3">MID(B67,1,8)</f>
        <v>34160309</v>
      </c>
      <c r="I67" s="10">
        <v>2</v>
      </c>
    </row>
    <row r="68" spans="1:9">
      <c r="A68" s="16">
        <v>66</v>
      </c>
      <c r="B68" s="17" t="s">
        <v>153</v>
      </c>
      <c r="C68" s="17" t="s">
        <v>158</v>
      </c>
      <c r="D68" s="17" t="s">
        <v>159</v>
      </c>
      <c r="E68" s="18">
        <v>92.3</v>
      </c>
      <c r="F68" s="19">
        <v>78.8</v>
      </c>
      <c r="G68" s="19">
        <f t="shared" si="2"/>
        <v>77.8583333333333</v>
      </c>
      <c r="H68" s="10" t="str">
        <f t="shared" si="3"/>
        <v>34160309</v>
      </c>
      <c r="I68" s="10">
        <v>3</v>
      </c>
    </row>
    <row r="69" s="1" customFormat="1" spans="1:9">
      <c r="A69" s="11">
        <v>67</v>
      </c>
      <c r="B69" s="12" t="s">
        <v>160</v>
      </c>
      <c r="C69" s="12" t="s">
        <v>161</v>
      </c>
      <c r="D69" s="12" t="s">
        <v>162</v>
      </c>
      <c r="E69" s="13">
        <v>84.82</v>
      </c>
      <c r="F69" s="14">
        <v>72</v>
      </c>
      <c r="G69" s="14">
        <f t="shared" si="2"/>
        <v>71.3416666666667</v>
      </c>
      <c r="H69" s="15" t="str">
        <f t="shared" si="3"/>
        <v>34160310</v>
      </c>
      <c r="I69" s="15">
        <v>1</v>
      </c>
    </row>
    <row r="70" spans="1:9">
      <c r="A70" s="16">
        <v>68</v>
      </c>
      <c r="B70" s="17" t="s">
        <v>160</v>
      </c>
      <c r="C70" s="17" t="s">
        <v>163</v>
      </c>
      <c r="D70" s="17" t="s">
        <v>164</v>
      </c>
      <c r="E70" s="18">
        <v>82.02</v>
      </c>
      <c r="F70" s="19">
        <v>63.2</v>
      </c>
      <c r="G70" s="19">
        <f t="shared" si="2"/>
        <v>65.775</v>
      </c>
      <c r="H70" s="10" t="str">
        <f t="shared" si="3"/>
        <v>34160310</v>
      </c>
      <c r="I70" s="10">
        <v>2</v>
      </c>
    </row>
    <row r="71" spans="1:9">
      <c r="A71" s="16">
        <v>69</v>
      </c>
      <c r="B71" s="17" t="s">
        <v>160</v>
      </c>
      <c r="C71" s="17" t="s">
        <v>165</v>
      </c>
      <c r="D71" s="17" t="str">
        <f>"16031002903"</f>
        <v>16031002903</v>
      </c>
      <c r="E71" s="18">
        <v>80.58</v>
      </c>
      <c r="F71" s="19">
        <v>62.4</v>
      </c>
      <c r="G71" s="19">
        <f t="shared" si="2"/>
        <v>64.775</v>
      </c>
      <c r="H71" s="10" t="str">
        <f t="shared" si="3"/>
        <v>34160310</v>
      </c>
      <c r="I71" s="10">
        <v>3</v>
      </c>
    </row>
    <row r="72" s="1" customFormat="1" spans="1:9">
      <c r="A72" s="11">
        <v>70</v>
      </c>
      <c r="B72" s="12" t="s">
        <v>166</v>
      </c>
      <c r="C72" s="12" t="s">
        <v>167</v>
      </c>
      <c r="D72" s="12" t="str">
        <f>"16031103009"</f>
        <v>16031103009</v>
      </c>
      <c r="E72" s="13">
        <v>89.4</v>
      </c>
      <c r="F72" s="14">
        <v>81.4</v>
      </c>
      <c r="G72" s="14">
        <f t="shared" si="2"/>
        <v>77.95</v>
      </c>
      <c r="H72" s="15" t="str">
        <f t="shared" si="3"/>
        <v>34160311</v>
      </c>
      <c r="I72" s="15">
        <v>1</v>
      </c>
    </row>
    <row r="73" spans="1:9">
      <c r="A73" s="16">
        <v>71</v>
      </c>
      <c r="B73" s="17" t="s">
        <v>166</v>
      </c>
      <c r="C73" s="17" t="s">
        <v>168</v>
      </c>
      <c r="D73" s="17" t="s">
        <v>169</v>
      </c>
      <c r="E73" s="18">
        <v>91.44</v>
      </c>
      <c r="F73" s="19">
        <v>79.2</v>
      </c>
      <c r="G73" s="19">
        <f t="shared" si="2"/>
        <v>77.7</v>
      </c>
      <c r="H73" s="10" t="str">
        <f t="shared" si="3"/>
        <v>34160311</v>
      </c>
      <c r="I73" s="10">
        <v>2</v>
      </c>
    </row>
    <row r="74" spans="1:9">
      <c r="A74" s="16">
        <v>72</v>
      </c>
      <c r="B74" s="17" t="s">
        <v>166</v>
      </c>
      <c r="C74" s="17" t="s">
        <v>170</v>
      </c>
      <c r="D74" s="17" t="s">
        <v>171</v>
      </c>
      <c r="E74" s="18">
        <v>92.82</v>
      </c>
      <c r="F74" s="19">
        <v>74.2</v>
      </c>
      <c r="G74" s="19">
        <f t="shared" si="2"/>
        <v>75.775</v>
      </c>
      <c r="H74" s="10" t="str">
        <f t="shared" si="3"/>
        <v>34160311</v>
      </c>
      <c r="I74" s="10">
        <v>3</v>
      </c>
    </row>
    <row r="75" s="1" customFormat="1" spans="1:9">
      <c r="A75" s="11">
        <v>73</v>
      </c>
      <c r="B75" s="12" t="s">
        <v>172</v>
      </c>
      <c r="C75" s="12" t="s">
        <v>173</v>
      </c>
      <c r="D75" s="12" t="s">
        <v>174</v>
      </c>
      <c r="E75" s="13">
        <v>95.74</v>
      </c>
      <c r="F75" s="14">
        <v>74.2</v>
      </c>
      <c r="G75" s="14">
        <f t="shared" si="2"/>
        <v>76.9916666666667</v>
      </c>
      <c r="H75" s="15" t="str">
        <f t="shared" si="3"/>
        <v>34160312</v>
      </c>
      <c r="I75" s="15">
        <v>1</v>
      </c>
    </row>
    <row r="76" spans="1:9">
      <c r="A76" s="16">
        <v>74</v>
      </c>
      <c r="B76" s="17" t="s">
        <v>172</v>
      </c>
      <c r="C76" s="17" t="s">
        <v>175</v>
      </c>
      <c r="D76" s="17" t="s">
        <v>176</v>
      </c>
      <c r="E76" s="18">
        <v>87.1</v>
      </c>
      <c r="F76" s="19">
        <v>78.2</v>
      </c>
      <c r="G76" s="19">
        <f t="shared" si="2"/>
        <v>75.3916666666667</v>
      </c>
      <c r="H76" s="10" t="str">
        <f t="shared" si="3"/>
        <v>34160312</v>
      </c>
      <c r="I76" s="10">
        <v>2</v>
      </c>
    </row>
    <row r="77" spans="1:9">
      <c r="A77" s="16">
        <v>75</v>
      </c>
      <c r="B77" s="17" t="s">
        <v>172</v>
      </c>
      <c r="C77" s="17" t="s">
        <v>177</v>
      </c>
      <c r="D77" s="17" t="str">
        <f>"16031203014"</f>
        <v>16031203014</v>
      </c>
      <c r="E77" s="18">
        <v>81.9</v>
      </c>
      <c r="F77" s="19">
        <v>76.4</v>
      </c>
      <c r="G77" s="19">
        <f t="shared" si="2"/>
        <v>72.325</v>
      </c>
      <c r="H77" s="10" t="str">
        <f t="shared" si="3"/>
        <v>34160312</v>
      </c>
      <c r="I77" s="10">
        <v>3</v>
      </c>
    </row>
    <row r="78" s="1" customFormat="1" spans="1:9">
      <c r="A78" s="11">
        <v>76</v>
      </c>
      <c r="B78" s="12" t="s">
        <v>178</v>
      </c>
      <c r="C78" s="12" t="s">
        <v>179</v>
      </c>
      <c r="D78" s="12" t="s">
        <v>180</v>
      </c>
      <c r="E78" s="13">
        <v>94.74</v>
      </c>
      <c r="F78" s="14">
        <v>80.8</v>
      </c>
      <c r="G78" s="14">
        <f t="shared" si="2"/>
        <v>79.875</v>
      </c>
      <c r="H78" s="15" t="str">
        <f t="shared" si="3"/>
        <v>34160313</v>
      </c>
      <c r="I78" s="15">
        <v>1</v>
      </c>
    </row>
    <row r="79" spans="1:9">
      <c r="A79" s="16">
        <v>77</v>
      </c>
      <c r="B79" s="17" t="s">
        <v>178</v>
      </c>
      <c r="C79" s="17" t="s">
        <v>181</v>
      </c>
      <c r="D79" s="17" t="s">
        <v>182</v>
      </c>
      <c r="E79" s="18">
        <v>90.86</v>
      </c>
      <c r="F79" s="19">
        <v>80.8</v>
      </c>
      <c r="G79" s="19">
        <f t="shared" si="2"/>
        <v>78.2583333333333</v>
      </c>
      <c r="H79" s="10" t="str">
        <f t="shared" si="3"/>
        <v>34160313</v>
      </c>
      <c r="I79" s="10">
        <v>2</v>
      </c>
    </row>
    <row r="80" spans="1:9">
      <c r="A80" s="16">
        <v>78</v>
      </c>
      <c r="B80" s="17" t="s">
        <v>178</v>
      </c>
      <c r="C80" s="17" t="s">
        <v>183</v>
      </c>
      <c r="D80" s="17" t="s">
        <v>184</v>
      </c>
      <c r="E80" s="18">
        <v>91.64</v>
      </c>
      <c r="F80" s="19">
        <v>74</v>
      </c>
      <c r="G80" s="19">
        <f t="shared" si="2"/>
        <v>75.1833333333333</v>
      </c>
      <c r="H80" s="10" t="str">
        <f t="shared" si="3"/>
        <v>34160313</v>
      </c>
      <c r="I80" s="10">
        <v>3</v>
      </c>
    </row>
    <row r="81" s="1" customFormat="1" spans="1:9">
      <c r="A81" s="11">
        <v>79</v>
      </c>
      <c r="B81" s="12" t="s">
        <v>185</v>
      </c>
      <c r="C81" s="12" t="s">
        <v>186</v>
      </c>
      <c r="D81" s="12">
        <v>16031403206</v>
      </c>
      <c r="E81" s="13">
        <v>89.82</v>
      </c>
      <c r="F81" s="14">
        <v>81.2</v>
      </c>
      <c r="G81" s="14">
        <f t="shared" si="2"/>
        <v>78.025</v>
      </c>
      <c r="H81" s="15" t="str">
        <f t="shared" si="3"/>
        <v>34160314</v>
      </c>
      <c r="I81" s="15">
        <v>1</v>
      </c>
    </row>
    <row r="82" spans="1:9">
      <c r="A82" s="16">
        <v>80</v>
      </c>
      <c r="B82" s="17" t="s">
        <v>185</v>
      </c>
      <c r="C82" s="17" t="s">
        <v>187</v>
      </c>
      <c r="D82" s="17" t="s">
        <v>188</v>
      </c>
      <c r="E82" s="18">
        <v>91.08</v>
      </c>
      <c r="F82" s="19">
        <v>76.8</v>
      </c>
      <c r="G82" s="19">
        <f t="shared" si="2"/>
        <v>76.35</v>
      </c>
      <c r="H82" s="10" t="str">
        <f t="shared" si="3"/>
        <v>34160314</v>
      </c>
      <c r="I82" s="10">
        <v>2</v>
      </c>
    </row>
    <row r="83" spans="1:9">
      <c r="A83" s="16">
        <v>81</v>
      </c>
      <c r="B83" s="17" t="s">
        <v>185</v>
      </c>
      <c r="C83" s="17" t="s">
        <v>189</v>
      </c>
      <c r="D83" s="17" t="s">
        <v>190</v>
      </c>
      <c r="E83" s="18">
        <v>86.36</v>
      </c>
      <c r="F83" s="19">
        <v>75</v>
      </c>
      <c r="G83" s="19">
        <f t="shared" si="2"/>
        <v>73.4833333333333</v>
      </c>
      <c r="H83" s="10" t="str">
        <f t="shared" si="3"/>
        <v>34160314</v>
      </c>
      <c r="I83" s="10">
        <v>3</v>
      </c>
    </row>
    <row r="84" s="1" customFormat="1" spans="1:9">
      <c r="A84" s="11">
        <v>82</v>
      </c>
      <c r="B84" s="12" t="s">
        <v>191</v>
      </c>
      <c r="C84" s="12" t="s">
        <v>192</v>
      </c>
      <c r="D84" s="12" t="s">
        <v>193</v>
      </c>
      <c r="E84" s="13">
        <v>89.28</v>
      </c>
      <c r="F84" s="14">
        <v>76.8</v>
      </c>
      <c r="G84" s="14">
        <f t="shared" si="2"/>
        <v>75.6</v>
      </c>
      <c r="H84" s="15" t="str">
        <f t="shared" si="3"/>
        <v>34160315</v>
      </c>
      <c r="I84" s="15">
        <v>1</v>
      </c>
    </row>
    <row r="85" s="1" customFormat="1" spans="1:9">
      <c r="A85" s="11">
        <v>83</v>
      </c>
      <c r="B85" s="12" t="s">
        <v>191</v>
      </c>
      <c r="C85" s="12" t="s">
        <v>194</v>
      </c>
      <c r="D85" s="12" t="s">
        <v>195</v>
      </c>
      <c r="E85" s="13">
        <v>85.94</v>
      </c>
      <c r="F85" s="14">
        <v>77</v>
      </c>
      <c r="G85" s="14">
        <f t="shared" si="2"/>
        <v>74.3083333333333</v>
      </c>
      <c r="H85" s="15" t="str">
        <f t="shared" si="3"/>
        <v>34160315</v>
      </c>
      <c r="I85" s="15">
        <v>2</v>
      </c>
    </row>
    <row r="86" spans="1:9">
      <c r="A86" s="16">
        <v>84</v>
      </c>
      <c r="B86" s="17" t="s">
        <v>191</v>
      </c>
      <c r="C86" s="17" t="s">
        <v>196</v>
      </c>
      <c r="D86" s="17" t="s">
        <v>197</v>
      </c>
      <c r="E86" s="18">
        <v>86.18</v>
      </c>
      <c r="F86" s="19">
        <v>76</v>
      </c>
      <c r="G86" s="19">
        <f t="shared" si="2"/>
        <v>73.9083333333333</v>
      </c>
      <c r="H86" s="10" t="str">
        <f t="shared" si="3"/>
        <v>34160315</v>
      </c>
      <c r="I86" s="10">
        <v>3</v>
      </c>
    </row>
    <row r="87" spans="1:9">
      <c r="A87" s="16">
        <v>85</v>
      </c>
      <c r="B87" s="17" t="s">
        <v>191</v>
      </c>
      <c r="C87" s="17" t="s">
        <v>198</v>
      </c>
      <c r="D87" s="17" t="s">
        <v>199</v>
      </c>
      <c r="E87" s="18">
        <v>86.66</v>
      </c>
      <c r="F87" s="19">
        <v>75</v>
      </c>
      <c r="G87" s="19">
        <f t="shared" si="2"/>
        <v>73.6083333333333</v>
      </c>
      <c r="H87" s="10" t="str">
        <f t="shared" si="3"/>
        <v>34160315</v>
      </c>
      <c r="I87" s="10">
        <v>4</v>
      </c>
    </row>
    <row r="88" spans="1:9">
      <c r="A88" s="16">
        <v>86</v>
      </c>
      <c r="B88" s="17" t="s">
        <v>191</v>
      </c>
      <c r="C88" s="17" t="s">
        <v>200</v>
      </c>
      <c r="D88" s="17" t="s">
        <v>201</v>
      </c>
      <c r="E88" s="18">
        <v>86.06</v>
      </c>
      <c r="F88" s="19">
        <v>70.8</v>
      </c>
      <c r="G88" s="19">
        <f t="shared" si="2"/>
        <v>71.2583333333333</v>
      </c>
      <c r="H88" s="10" t="str">
        <f t="shared" si="3"/>
        <v>34160315</v>
      </c>
      <c r="I88" s="10">
        <v>5</v>
      </c>
    </row>
    <row r="89" spans="1:9">
      <c r="A89" s="16">
        <v>87</v>
      </c>
      <c r="B89" s="17" t="s">
        <v>191</v>
      </c>
      <c r="C89" s="17" t="s">
        <v>202</v>
      </c>
      <c r="D89" s="17" t="s">
        <v>203</v>
      </c>
      <c r="E89" s="18">
        <v>89.18</v>
      </c>
      <c r="F89" s="19">
        <v>68</v>
      </c>
      <c r="G89" s="19">
        <f t="shared" si="2"/>
        <v>71.1583333333333</v>
      </c>
      <c r="H89" s="10" t="str">
        <f t="shared" si="3"/>
        <v>34160315</v>
      </c>
      <c r="I89" s="10">
        <v>6</v>
      </c>
    </row>
    <row r="90" s="1" customFormat="1" spans="1:9">
      <c r="A90" s="11">
        <v>88</v>
      </c>
      <c r="B90" s="12" t="s">
        <v>204</v>
      </c>
      <c r="C90" s="12" t="s">
        <v>205</v>
      </c>
      <c r="D90" s="12" t="s">
        <v>206</v>
      </c>
      <c r="E90" s="13">
        <v>92.58</v>
      </c>
      <c r="F90" s="14">
        <v>78.6</v>
      </c>
      <c r="G90" s="14">
        <f t="shared" si="2"/>
        <v>77.875</v>
      </c>
      <c r="H90" s="15" t="str">
        <f t="shared" si="3"/>
        <v>34160316</v>
      </c>
      <c r="I90" s="15">
        <v>1</v>
      </c>
    </row>
    <row r="91" spans="1:9">
      <c r="A91" s="16">
        <v>89</v>
      </c>
      <c r="B91" s="17" t="s">
        <v>204</v>
      </c>
      <c r="C91" s="17" t="s">
        <v>207</v>
      </c>
      <c r="D91" s="17" t="s">
        <v>208</v>
      </c>
      <c r="E91" s="18">
        <v>92.42</v>
      </c>
      <c r="F91" s="19">
        <v>78.4</v>
      </c>
      <c r="G91" s="19">
        <f t="shared" si="2"/>
        <v>77.7083333333333</v>
      </c>
      <c r="H91" s="10" t="str">
        <f t="shared" si="3"/>
        <v>34160316</v>
      </c>
      <c r="I91" s="10">
        <v>2</v>
      </c>
    </row>
    <row r="92" spans="1:9">
      <c r="A92" s="16">
        <v>90</v>
      </c>
      <c r="B92" s="17" t="s">
        <v>204</v>
      </c>
      <c r="C92" s="17" t="s">
        <v>209</v>
      </c>
      <c r="D92" s="17" t="s">
        <v>210</v>
      </c>
      <c r="E92" s="18">
        <v>91.7</v>
      </c>
      <c r="F92" s="19">
        <v>75.4</v>
      </c>
      <c r="G92" s="19">
        <f t="shared" si="2"/>
        <v>75.9083333333333</v>
      </c>
      <c r="H92" s="10" t="str">
        <f t="shared" si="3"/>
        <v>34160316</v>
      </c>
      <c r="I92" s="10">
        <v>3</v>
      </c>
    </row>
    <row r="93" s="1" customFormat="1" spans="1:9">
      <c r="A93" s="11">
        <v>91</v>
      </c>
      <c r="B93" s="12" t="s">
        <v>211</v>
      </c>
      <c r="C93" s="12" t="s">
        <v>212</v>
      </c>
      <c r="D93" s="12" t="s">
        <v>213</v>
      </c>
      <c r="E93" s="13">
        <v>90.28</v>
      </c>
      <c r="F93" s="14">
        <v>78</v>
      </c>
      <c r="G93" s="14">
        <f t="shared" si="2"/>
        <v>76.6166666666667</v>
      </c>
      <c r="H93" s="15" t="str">
        <f t="shared" si="3"/>
        <v>34160317</v>
      </c>
      <c r="I93" s="15">
        <v>1</v>
      </c>
    </row>
    <row r="94" spans="1:9">
      <c r="A94" s="16">
        <v>92</v>
      </c>
      <c r="B94" s="17" t="s">
        <v>211</v>
      </c>
      <c r="C94" s="17" t="s">
        <v>214</v>
      </c>
      <c r="D94" s="17" t="s">
        <v>215</v>
      </c>
      <c r="E94" s="18">
        <v>90.98</v>
      </c>
      <c r="F94" s="19">
        <v>76.8</v>
      </c>
      <c r="G94" s="19">
        <f t="shared" si="2"/>
        <v>76.3083333333333</v>
      </c>
      <c r="H94" s="10" t="str">
        <f t="shared" si="3"/>
        <v>34160317</v>
      </c>
      <c r="I94" s="10">
        <v>2</v>
      </c>
    </row>
    <row r="95" spans="1:9">
      <c r="A95" s="16">
        <v>93</v>
      </c>
      <c r="B95" s="17" t="s">
        <v>211</v>
      </c>
      <c r="C95" s="17" t="s">
        <v>216</v>
      </c>
      <c r="D95" s="17" t="str">
        <f>"16031703712"</f>
        <v>16031703712</v>
      </c>
      <c r="E95" s="18">
        <v>88.76</v>
      </c>
      <c r="F95" s="19">
        <v>72</v>
      </c>
      <c r="G95" s="19">
        <f t="shared" si="2"/>
        <v>72.9833333333333</v>
      </c>
      <c r="H95" s="10" t="str">
        <f t="shared" si="3"/>
        <v>34160317</v>
      </c>
      <c r="I95" s="10">
        <v>3</v>
      </c>
    </row>
    <row r="96" s="1" customFormat="1" spans="1:9">
      <c r="A96" s="11">
        <v>94</v>
      </c>
      <c r="B96" s="12" t="s">
        <v>217</v>
      </c>
      <c r="C96" s="12" t="s">
        <v>218</v>
      </c>
      <c r="D96" s="12" t="s">
        <v>219</v>
      </c>
      <c r="E96" s="13">
        <v>90.46</v>
      </c>
      <c r="F96" s="14">
        <v>79</v>
      </c>
      <c r="G96" s="14">
        <f t="shared" si="2"/>
        <v>77.1916666666667</v>
      </c>
      <c r="H96" s="15" t="str">
        <f t="shared" si="3"/>
        <v>34160318</v>
      </c>
      <c r="I96" s="15">
        <v>1</v>
      </c>
    </row>
    <row r="97" spans="1:9">
      <c r="A97" s="16">
        <v>95</v>
      </c>
      <c r="B97" s="17" t="s">
        <v>217</v>
      </c>
      <c r="C97" s="17" t="s">
        <v>220</v>
      </c>
      <c r="D97" s="17" t="s">
        <v>221</v>
      </c>
      <c r="E97" s="18">
        <v>90.06</v>
      </c>
      <c r="F97" s="19">
        <v>76.8</v>
      </c>
      <c r="G97" s="19">
        <f t="shared" si="2"/>
        <v>75.925</v>
      </c>
      <c r="H97" s="10" t="str">
        <f t="shared" si="3"/>
        <v>34160318</v>
      </c>
      <c r="I97" s="10">
        <v>2</v>
      </c>
    </row>
    <row r="98" spans="1:9">
      <c r="A98" s="16">
        <v>96</v>
      </c>
      <c r="B98" s="17" t="s">
        <v>217</v>
      </c>
      <c r="C98" s="17" t="s">
        <v>222</v>
      </c>
      <c r="D98" s="17" t="s">
        <v>223</v>
      </c>
      <c r="E98" s="18">
        <v>88.36</v>
      </c>
      <c r="F98" s="19">
        <v>72.4</v>
      </c>
      <c r="G98" s="19">
        <f t="shared" si="2"/>
        <v>73.0166666666667</v>
      </c>
      <c r="H98" s="10" t="str">
        <f t="shared" si="3"/>
        <v>34160318</v>
      </c>
      <c r="I98" s="10">
        <v>3</v>
      </c>
    </row>
    <row r="99" s="1" customFormat="1" spans="1:9">
      <c r="A99" s="11">
        <v>97</v>
      </c>
      <c r="B99" s="12" t="s">
        <v>224</v>
      </c>
      <c r="C99" s="12" t="s">
        <v>225</v>
      </c>
      <c r="D99" s="12" t="s">
        <v>226</v>
      </c>
      <c r="E99" s="13">
        <v>93.86</v>
      </c>
      <c r="F99" s="14">
        <v>82</v>
      </c>
      <c r="G99" s="14">
        <f t="shared" si="2"/>
        <v>80.1083333333333</v>
      </c>
      <c r="H99" s="15" t="str">
        <f t="shared" si="3"/>
        <v>34160319</v>
      </c>
      <c r="I99" s="15">
        <v>1</v>
      </c>
    </row>
    <row r="100" spans="1:9">
      <c r="A100" s="16">
        <v>98</v>
      </c>
      <c r="B100" s="17" t="s">
        <v>224</v>
      </c>
      <c r="C100" s="17" t="s">
        <v>227</v>
      </c>
      <c r="D100" s="17" t="s">
        <v>228</v>
      </c>
      <c r="E100" s="18">
        <v>91.46</v>
      </c>
      <c r="F100" s="19">
        <v>80.2</v>
      </c>
      <c r="G100" s="19">
        <f t="shared" si="2"/>
        <v>78.2083333333333</v>
      </c>
      <c r="H100" s="10" t="str">
        <f t="shared" si="3"/>
        <v>34160319</v>
      </c>
      <c r="I100" s="10">
        <v>2</v>
      </c>
    </row>
    <row r="101" spans="1:9">
      <c r="A101" s="16">
        <v>99</v>
      </c>
      <c r="B101" s="17" t="s">
        <v>224</v>
      </c>
      <c r="C101" s="17" t="s">
        <v>229</v>
      </c>
      <c r="D101" s="17" t="s">
        <v>230</v>
      </c>
      <c r="E101" s="18">
        <v>93.38</v>
      </c>
      <c r="F101" s="19">
        <v>73.4</v>
      </c>
      <c r="G101" s="19">
        <f t="shared" si="2"/>
        <v>75.6083333333333</v>
      </c>
      <c r="H101" s="10" t="str">
        <f t="shared" si="3"/>
        <v>34160319</v>
      </c>
      <c r="I101" s="10">
        <v>3</v>
      </c>
    </row>
    <row r="102" s="1" customFormat="1" spans="1:9">
      <c r="A102" s="11">
        <v>100</v>
      </c>
      <c r="B102" s="12" t="s">
        <v>231</v>
      </c>
      <c r="C102" s="12" t="s">
        <v>232</v>
      </c>
      <c r="D102" s="12" t="s">
        <v>233</v>
      </c>
      <c r="E102" s="13">
        <v>94.12</v>
      </c>
      <c r="F102" s="14">
        <v>78.2</v>
      </c>
      <c r="G102" s="14">
        <f t="shared" si="2"/>
        <v>78.3166666666667</v>
      </c>
      <c r="H102" s="15" t="str">
        <f t="shared" si="3"/>
        <v>34160320</v>
      </c>
      <c r="I102" s="15">
        <v>1</v>
      </c>
    </row>
    <row r="103" spans="1:9">
      <c r="A103" s="16">
        <v>101</v>
      </c>
      <c r="B103" s="17" t="s">
        <v>231</v>
      </c>
      <c r="C103" s="17" t="s">
        <v>234</v>
      </c>
      <c r="D103" s="17" t="s">
        <v>235</v>
      </c>
      <c r="E103" s="18">
        <v>93.62</v>
      </c>
      <c r="F103" s="19">
        <v>78.6</v>
      </c>
      <c r="G103" s="19">
        <f t="shared" si="2"/>
        <v>78.3083333333333</v>
      </c>
      <c r="H103" s="10" t="str">
        <f t="shared" si="3"/>
        <v>34160320</v>
      </c>
      <c r="I103" s="10">
        <v>2</v>
      </c>
    </row>
    <row r="104" spans="1:9">
      <c r="A104" s="16">
        <v>102</v>
      </c>
      <c r="B104" s="17" t="s">
        <v>231</v>
      </c>
      <c r="C104" s="17" t="s">
        <v>236</v>
      </c>
      <c r="D104" s="17" t="s">
        <v>237</v>
      </c>
      <c r="E104" s="18">
        <v>96.48</v>
      </c>
      <c r="F104" s="19">
        <v>75.2</v>
      </c>
      <c r="G104" s="19">
        <f t="shared" si="2"/>
        <v>77.8</v>
      </c>
      <c r="H104" s="10" t="str">
        <f t="shared" si="3"/>
        <v>34160320</v>
      </c>
      <c r="I104" s="10">
        <v>3</v>
      </c>
    </row>
    <row r="105" s="1" customFormat="1" spans="1:9">
      <c r="A105" s="11">
        <v>103</v>
      </c>
      <c r="B105" s="12" t="s">
        <v>238</v>
      </c>
      <c r="C105" s="12" t="s">
        <v>239</v>
      </c>
      <c r="D105" s="12" t="s">
        <v>240</v>
      </c>
      <c r="E105" s="13">
        <v>82.12</v>
      </c>
      <c r="F105" s="14">
        <v>75.8</v>
      </c>
      <c r="G105" s="14">
        <f t="shared" si="2"/>
        <v>72.1166666666667</v>
      </c>
      <c r="H105" s="15" t="str">
        <f t="shared" si="3"/>
        <v>34160321</v>
      </c>
      <c r="I105" s="15">
        <v>1</v>
      </c>
    </row>
    <row r="106" spans="1:9">
      <c r="A106" s="16">
        <v>104</v>
      </c>
      <c r="B106" s="17" t="s">
        <v>238</v>
      </c>
      <c r="C106" s="17" t="s">
        <v>241</v>
      </c>
      <c r="D106" s="17" t="s">
        <v>242</v>
      </c>
      <c r="E106" s="18">
        <v>82.48</v>
      </c>
      <c r="F106" s="19">
        <v>72.6</v>
      </c>
      <c r="G106" s="19">
        <f t="shared" si="2"/>
        <v>70.6666666666667</v>
      </c>
      <c r="H106" s="10" t="str">
        <f t="shared" si="3"/>
        <v>34160321</v>
      </c>
      <c r="I106" s="10">
        <v>2</v>
      </c>
    </row>
    <row r="107" spans="1:9">
      <c r="A107" s="16">
        <v>105</v>
      </c>
      <c r="B107" s="17" t="s">
        <v>238</v>
      </c>
      <c r="C107" s="17" t="s">
        <v>243</v>
      </c>
      <c r="D107" s="17" t="s">
        <v>244</v>
      </c>
      <c r="E107" s="18">
        <v>77.8</v>
      </c>
      <c r="F107" s="19">
        <v>69</v>
      </c>
      <c r="G107" s="19">
        <f t="shared" si="2"/>
        <v>66.9166666666667</v>
      </c>
      <c r="H107" s="10" t="str">
        <f t="shared" si="3"/>
        <v>34160321</v>
      </c>
      <c r="I107" s="10">
        <v>3</v>
      </c>
    </row>
  </sheetData>
  <autoFilter ref="A2:J107">
    <extLst/>
  </autoFilter>
  <mergeCells count="1">
    <mergeCell ref="B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总成绩表</vt:lpstr>
      <vt:lpstr>Sheet1-拟入围人员名单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2021-06-16T10:34:00Z</cp:lastPrinted>
  <dcterms:modified xsi:type="dcterms:W3CDTF">2021-07-15T09:09:58Z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