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总表" sheetId="1" r:id="rId1"/>
  </sheets>
  <definedNames>
    <definedName name="_xlnm._FilterDatabase" localSheetId="0" hidden="1">总表!$A$2:$G$2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<sst xmlns="http://schemas.openxmlformats.org/spreadsheetml/2006/main" count="646" uniqueCount="203">
  <si>
    <t>定安县2021年公开招聘事业单位工作人员入围面试资格复审人员名单</t>
  </si>
  <si>
    <t>序号</t>
  </si>
  <si>
    <t>报考单位</t>
  </si>
  <si>
    <t>报考岗位</t>
  </si>
  <si>
    <t>岗位招聘人数</t>
  </si>
  <si>
    <t>准考证号</t>
  </si>
  <si>
    <t>姓名</t>
  </si>
  <si>
    <t>总分</t>
  </si>
  <si>
    <t>岗位排名</t>
  </si>
  <si>
    <t>备注</t>
  </si>
  <si>
    <t>定安县高中等学校招生委员会办公室</t>
  </si>
  <si>
    <t>0101-管理人员</t>
  </si>
  <si>
    <t>招聘学历条件为研究生的岗位</t>
  </si>
  <si>
    <t>定安县塔岭工业园区管理委员会</t>
  </si>
  <si>
    <t>0201-管理人员</t>
  </si>
  <si>
    <t>定安县社会治安综合治理服务保障中心</t>
  </si>
  <si>
    <t>0301-管理人员</t>
  </si>
  <si>
    <t>202107110917</t>
  </si>
  <si>
    <t>卓达龙</t>
  </si>
  <si>
    <t>202107110125</t>
  </si>
  <si>
    <t>周洁</t>
  </si>
  <si>
    <t>202107110315</t>
  </si>
  <si>
    <t>王青利</t>
  </si>
  <si>
    <t>202107110509</t>
  </si>
  <si>
    <t>蔡崇法</t>
  </si>
  <si>
    <t>202107111006</t>
  </si>
  <si>
    <t>符启盛</t>
  </si>
  <si>
    <t>202107110123</t>
  </si>
  <si>
    <t>李朝阳</t>
  </si>
  <si>
    <t>定安县融媒体中心</t>
  </si>
  <si>
    <t>0402-专技人员2</t>
  </si>
  <si>
    <t>202107111430</t>
  </si>
  <si>
    <t>程守满</t>
  </si>
  <si>
    <t>1</t>
  </si>
  <si>
    <t>202107111427</t>
  </si>
  <si>
    <t>王月江</t>
  </si>
  <si>
    <t>2</t>
  </si>
  <si>
    <t>定安县机构编制电子政务中心</t>
  </si>
  <si>
    <t>0501-管理人员</t>
  </si>
  <si>
    <t>202107111829</t>
  </si>
  <si>
    <t>邱宝仪</t>
  </si>
  <si>
    <t>202107111822</t>
  </si>
  <si>
    <t>李霜</t>
  </si>
  <si>
    <t>202107111703</t>
  </si>
  <si>
    <t>林彬琪</t>
  </si>
  <si>
    <t>3</t>
  </si>
  <si>
    <t>定安县文化发展中心</t>
  </si>
  <si>
    <t>0601-工作人员1</t>
  </si>
  <si>
    <t>202107112109</t>
  </si>
  <si>
    <t>叶瑾</t>
  </si>
  <si>
    <t>202107112427</t>
  </si>
  <si>
    <t>黄惠</t>
  </si>
  <si>
    <t>202107112226</t>
  </si>
  <si>
    <t>韩宝琪</t>
  </si>
  <si>
    <t>0602-工作人员2</t>
  </si>
  <si>
    <t>202107112516</t>
  </si>
  <si>
    <t>王白倩</t>
  </si>
  <si>
    <t>202107112621</t>
  </si>
  <si>
    <t>李筱爱</t>
  </si>
  <si>
    <t>202107112520</t>
  </si>
  <si>
    <t>李岩带</t>
  </si>
  <si>
    <t>0603-工作人员3</t>
  </si>
  <si>
    <t>202107112913</t>
  </si>
  <si>
    <t>黎汉时</t>
  </si>
  <si>
    <t>202107112808</t>
  </si>
  <si>
    <t>陈燕</t>
  </si>
  <si>
    <t>202107112906</t>
  </si>
  <si>
    <t>卢雅</t>
  </si>
  <si>
    <t>中共定安县委党校</t>
  </si>
  <si>
    <t>0701-专技人员</t>
  </si>
  <si>
    <t>202107113113</t>
  </si>
  <si>
    <t>王丽</t>
  </si>
  <si>
    <t>202107113109</t>
  </si>
  <si>
    <t>邓晓敏</t>
  </si>
  <si>
    <t>202107113104</t>
  </si>
  <si>
    <t>王小东</t>
  </si>
  <si>
    <t>定安县人才发展服务中心</t>
  </si>
  <si>
    <t>0801-管理人员</t>
  </si>
  <si>
    <t>202107113325</t>
  </si>
  <si>
    <t>王灼</t>
  </si>
  <si>
    <t>202107113403</t>
  </si>
  <si>
    <t>蒙亚妹</t>
  </si>
  <si>
    <t>202107113315</t>
  </si>
  <si>
    <t>陈俊怡</t>
  </si>
  <si>
    <t>定安县环境监测站</t>
  </si>
  <si>
    <t>0901-管理人员</t>
  </si>
  <si>
    <t>202107113419</t>
  </si>
  <si>
    <t>王惠燕</t>
  </si>
  <si>
    <t>202107113520</t>
  </si>
  <si>
    <t>巫家俊</t>
  </si>
  <si>
    <t>202107113423</t>
  </si>
  <si>
    <t>林方泽</t>
  </si>
  <si>
    <t>定安县金鸡岭林场</t>
  </si>
  <si>
    <t>1001-管理人员</t>
  </si>
  <si>
    <t>202107115909</t>
  </si>
  <si>
    <t>许卓平</t>
  </si>
  <si>
    <t>202107116330</t>
  </si>
  <si>
    <t>王杨铭</t>
  </si>
  <si>
    <t>202107117005</t>
  </si>
  <si>
    <t>邱慧萍</t>
  </si>
  <si>
    <t>定安县交通运输和地方公路服务站</t>
  </si>
  <si>
    <t>1101-专技人员</t>
  </si>
  <si>
    <t>202107117614</t>
  </si>
  <si>
    <t>王祖天</t>
  </si>
  <si>
    <t>202107117718</t>
  </si>
  <si>
    <t>秦万将</t>
  </si>
  <si>
    <t>202107117629</t>
  </si>
  <si>
    <t>吴萱</t>
  </si>
  <si>
    <t>母瑞山干部学院</t>
  </si>
  <si>
    <t>1201-工作人员1</t>
  </si>
  <si>
    <t>202107117912</t>
  </si>
  <si>
    <t>李孟兰</t>
  </si>
  <si>
    <t>202107117819</t>
  </si>
  <si>
    <t>李娜</t>
  </si>
  <si>
    <t>202107117806</t>
  </si>
  <si>
    <t>江伟</t>
  </si>
  <si>
    <t>1202-工作人员2</t>
  </si>
  <si>
    <t>202107117919</t>
  </si>
  <si>
    <t>王才明</t>
  </si>
  <si>
    <t>202107118106</t>
  </si>
  <si>
    <t>蔡娟惠</t>
  </si>
  <si>
    <t>202107117928</t>
  </si>
  <si>
    <t>李建均</t>
  </si>
  <si>
    <t>定安县母瑞山革命根据地纪念园管理中心</t>
  </si>
  <si>
    <t>1301-管理人员</t>
  </si>
  <si>
    <t>202107118220</t>
  </si>
  <si>
    <t>陈永奇</t>
  </si>
  <si>
    <t>202107118210</t>
  </si>
  <si>
    <t>肖杭杭</t>
  </si>
  <si>
    <t>202107118215</t>
  </si>
  <si>
    <t>蔡亲贝</t>
  </si>
  <si>
    <t>定城镇社会事务服务中心</t>
  </si>
  <si>
    <t>1401-管理人员</t>
  </si>
  <si>
    <t>202107118221</t>
  </si>
  <si>
    <t>吴文婵</t>
  </si>
  <si>
    <t>202107118227</t>
  </si>
  <si>
    <t>叶绵禹</t>
  </si>
  <si>
    <t>202107118226</t>
  </si>
  <si>
    <t>黄瑾</t>
  </si>
  <si>
    <t>定城镇农业服务中心</t>
  </si>
  <si>
    <t>1501-专技人员</t>
  </si>
  <si>
    <t>202107118305</t>
  </si>
  <si>
    <t>王丽霞</t>
  </si>
  <si>
    <t>202107118308</t>
  </si>
  <si>
    <t>王灵</t>
  </si>
  <si>
    <t>202107118309</t>
  </si>
  <si>
    <t>高静</t>
  </si>
  <si>
    <t>新竹镇社会事务服务中心</t>
  </si>
  <si>
    <t>1601-管理人员</t>
  </si>
  <si>
    <t>202107118310</t>
  </si>
  <si>
    <t>吴佳欣</t>
  </si>
  <si>
    <t>雷鸣镇农业服务中心</t>
  </si>
  <si>
    <t>1901-专技人员</t>
  </si>
  <si>
    <t>202107118429</t>
  </si>
  <si>
    <t>王微</t>
  </si>
  <si>
    <t>202107118403</t>
  </si>
  <si>
    <t>梁清干</t>
  </si>
  <si>
    <t>202107118401</t>
  </si>
  <si>
    <t>符青艳</t>
  </si>
  <si>
    <t>富文镇农业服务中心</t>
  </si>
  <si>
    <t>2001-专技人员1</t>
  </si>
  <si>
    <t>202107118511</t>
  </si>
  <si>
    <t>高永均</t>
  </si>
  <si>
    <t>2002-专技人员2</t>
  </si>
  <si>
    <t>202107118516</t>
  </si>
  <si>
    <t>陈丽</t>
  </si>
  <si>
    <t>202107118521</t>
  </si>
  <si>
    <t>陈道舒</t>
  </si>
  <si>
    <t>202107118515</t>
  </si>
  <si>
    <t>陈元信</t>
  </si>
  <si>
    <t>岭口镇农业服务中心</t>
  </si>
  <si>
    <t>2102-专技人员2</t>
  </si>
  <si>
    <t>202107118616</t>
  </si>
  <si>
    <t>陈财</t>
  </si>
  <si>
    <t>202107118618</t>
  </si>
  <si>
    <t>黄业富</t>
  </si>
  <si>
    <t>202107118615</t>
  </si>
  <si>
    <t>黄文际</t>
  </si>
  <si>
    <t>翰林镇农业服务中心</t>
  </si>
  <si>
    <t>2201-专技人员</t>
  </si>
  <si>
    <t>202107119013</t>
  </si>
  <si>
    <t>黄诚哲</t>
  </si>
  <si>
    <t>202107118901</t>
  </si>
  <si>
    <t>戴丹丹</t>
  </si>
  <si>
    <t>202107118819</t>
  </si>
  <si>
    <t>梁庆栋</t>
  </si>
  <si>
    <t>202107118803</t>
  </si>
  <si>
    <t>陈太影</t>
  </si>
  <si>
    <t>4</t>
  </si>
  <si>
    <t>202107119212</t>
  </si>
  <si>
    <t>廖丽莎</t>
  </si>
  <si>
    <t>5</t>
  </si>
  <si>
    <t>202107119104</t>
  </si>
  <si>
    <t>赵昱迪</t>
  </si>
  <si>
    <t>6</t>
  </si>
  <si>
    <t>龙湖镇农业服务中心</t>
  </si>
  <si>
    <t>2301-专技人员</t>
  </si>
  <si>
    <t>202107119317</t>
  </si>
  <si>
    <t>王顺</t>
  </si>
  <si>
    <t>202107119309</t>
  </si>
  <si>
    <t>王颖</t>
  </si>
  <si>
    <t>202107119318</t>
  </si>
  <si>
    <t>王明靠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</si>
</sst>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6"/>
  <sheetViews>
    <sheetView tabSelected="1" topLeftCell="A136" workbookViewId="0">
      <selection activeCell="I142" sqref="I142:I145"/>
    </sheetView>
  </sheetViews>
  <sheetFormatPr defaultColWidth="9" defaultRowHeight="13.5"/>
  <cols>
    <col min="1" max="1" width="5.375" style="2" customWidth="1"/>
    <col min="2" max="2" width="34.5" style="3" customWidth="1"/>
    <col min="3" max="3" width="18.25" style="4" customWidth="1"/>
    <col min="4" max="4" width="4.875" style="5" customWidth="1"/>
    <col min="5" max="5" width="14.375" style="6" customWidth="1"/>
    <col min="6" max="6" width="7" style="2" customWidth="1"/>
    <col min="7" max="7" width="6.375" style="7" customWidth="1"/>
    <col min="8" max="8" width="5.25" style="2" customWidth="1"/>
    <col min="9" max="9" width="12.125" style="2" customWidth="1"/>
    <col min="10" max="16384" width="9" style="2"/>
  </cols>
  <sheetData>
    <row r="1" ht="38" customHeight="1" spans="1:9">
      <c r="A1" s="8" t="s">
        <v>0</v>
      </c>
      <c r="B1" s="9"/>
      <c r="C1" s="10"/>
      <c r="D1" s="11"/>
      <c r="E1" s="12"/>
      <c r="F1" s="8"/>
      <c r="G1" s="13"/>
      <c r="H1" s="8"/>
      <c r="I1" s="8"/>
    </row>
    <row r="2" s="1" customFormat="1" ht="48" customHeight="1" spans="1:9">
      <c r="A2" s="14" t="s">
        <v>1</v>
      </c>
      <c r="B2" s="15" t="s">
        <v>2</v>
      </c>
      <c r="C2" s="16" t="s">
        <v>3</v>
      </c>
      <c r="D2" s="17" t="s">
        <v>4</v>
      </c>
      <c r="E2" s="18" t="s">
        <v>5</v>
      </c>
      <c r="F2" s="14" t="s">
        <v>6</v>
      </c>
      <c r="G2" s="19" t="s">
        <v>7</v>
      </c>
      <c r="H2" s="20" t="s">
        <v>8</v>
      </c>
      <c r="I2" s="20" t="s">
        <v>9</v>
      </c>
    </row>
    <row r="3" ht="34" customHeight="1" spans="1:9">
      <c r="A3" s="21">
        <v>1</v>
      </c>
      <c r="B3" s="22" t="s">
        <v>10</v>
      </c>
      <c r="C3" s="23" t="s">
        <v>11</v>
      </c>
      <c r="D3" s="24">
        <v>1</v>
      </c>
      <c r="E3" s="25"/>
      <c r="F3" s="26" t="str">
        <f>"陈小花"</f>
        <v>陈小花</v>
      </c>
      <c r="G3" s="27"/>
      <c r="H3" s="28"/>
      <c r="I3" s="29" t="s">
        <v>12</v>
      </c>
    </row>
    <row r="4" ht="27.75" customHeight="1" spans="1:9">
      <c r="A4" s="21">
        <v>2</v>
      </c>
      <c r="B4" s="22" t="s">
        <v>10</v>
      </c>
      <c r="C4" s="23" t="s">
        <v>11</v>
      </c>
      <c r="D4" s="24">
        <v>1</v>
      </c>
      <c r="E4" s="25"/>
      <c r="F4" s="26" t="str">
        <f>"王玲婷"</f>
        <v>王玲婷</v>
      </c>
      <c r="G4" s="27"/>
      <c r="H4" s="28"/>
      <c r="I4" s="29"/>
    </row>
    <row r="5" ht="27.75" customHeight="1" spans="1:9">
      <c r="A5" s="21">
        <v>3</v>
      </c>
      <c r="B5" s="22" t="s">
        <v>10</v>
      </c>
      <c r="C5" s="23" t="s">
        <v>11</v>
      </c>
      <c r="D5" s="24">
        <v>1</v>
      </c>
      <c r="E5" s="25"/>
      <c r="F5" s="26" t="str">
        <f>"羊德起"</f>
        <v>羊德起</v>
      </c>
      <c r="G5" s="27"/>
      <c r="H5" s="28"/>
      <c r="I5" s="29"/>
    </row>
    <row r="6" ht="27.75" customHeight="1" spans="1:9">
      <c r="A6" s="21">
        <v>4</v>
      </c>
      <c r="B6" s="22" t="s">
        <v>10</v>
      </c>
      <c r="C6" s="23" t="s">
        <v>11</v>
      </c>
      <c r="D6" s="24">
        <v>1</v>
      </c>
      <c r="E6" s="25"/>
      <c r="F6" s="26" t="str">
        <f>"林芳宇"</f>
        <v>林芳宇</v>
      </c>
      <c r="G6" s="27"/>
      <c r="H6" s="28"/>
      <c r="I6" s="29"/>
    </row>
    <row r="7" ht="27.75" customHeight="1" spans="1:9">
      <c r="A7" s="21">
        <v>5</v>
      </c>
      <c r="B7" s="22" t="s">
        <v>10</v>
      </c>
      <c r="C7" s="23" t="s">
        <v>11</v>
      </c>
      <c r="D7" s="24">
        <v>1</v>
      </c>
      <c r="E7" s="25"/>
      <c r="F7" s="26" t="str">
        <f>"张乐"</f>
        <v>张乐</v>
      </c>
      <c r="G7" s="27"/>
      <c r="H7" s="28"/>
      <c r="I7" s="29"/>
    </row>
    <row r="8" ht="27.75" customHeight="1" spans="1:9">
      <c r="A8" s="21">
        <v>6</v>
      </c>
      <c r="B8" s="22" t="s">
        <v>10</v>
      </c>
      <c r="C8" s="23" t="s">
        <v>11</v>
      </c>
      <c r="D8" s="24">
        <v>1</v>
      </c>
      <c r="E8" s="25"/>
      <c r="F8" s="26" t="str">
        <f>"刘小伦"</f>
        <v>刘小伦</v>
      </c>
      <c r="G8" s="27"/>
      <c r="H8" s="28"/>
      <c r="I8" s="29"/>
    </row>
    <row r="9" ht="27.75" customHeight="1" spans="1:9">
      <c r="A9" s="21">
        <v>7</v>
      </c>
      <c r="B9" s="22" t="s">
        <v>10</v>
      </c>
      <c r="C9" s="23" t="s">
        <v>11</v>
      </c>
      <c r="D9" s="24">
        <v>1</v>
      </c>
      <c r="E9" s="25"/>
      <c r="F9" s="26" t="str">
        <f>"李金"</f>
        <v>李金</v>
      </c>
      <c r="G9" s="27"/>
      <c r="H9" s="28"/>
      <c r="I9" s="29"/>
    </row>
    <row r="10" ht="27.75" customHeight="1" spans="1:9">
      <c r="A10" s="21">
        <v>8</v>
      </c>
      <c r="B10" s="22" t="s">
        <v>10</v>
      </c>
      <c r="C10" s="23" t="s">
        <v>11</v>
      </c>
      <c r="D10" s="24">
        <v>1</v>
      </c>
      <c r="E10" s="25"/>
      <c r="F10" s="26" t="str">
        <f>"雷源"</f>
        <v>雷源</v>
      </c>
      <c r="G10" s="27"/>
      <c r="H10" s="28"/>
      <c r="I10" s="29"/>
    </row>
    <row r="11" ht="27.75" customHeight="1" spans="1:9">
      <c r="A11" s="21">
        <v>9</v>
      </c>
      <c r="B11" s="22" t="s">
        <v>10</v>
      </c>
      <c r="C11" s="23" t="s">
        <v>11</v>
      </c>
      <c r="D11" s="24">
        <v>1</v>
      </c>
      <c r="E11" s="25"/>
      <c r="F11" s="26" t="str">
        <f>"魏强"</f>
        <v>魏强</v>
      </c>
      <c r="G11" s="27"/>
      <c r="H11" s="28"/>
      <c r="I11" s="29"/>
    </row>
    <row r="12" ht="27.75" customHeight="1" spans="1:9">
      <c r="A12" s="21">
        <v>10</v>
      </c>
      <c r="B12" s="22" t="s">
        <v>10</v>
      </c>
      <c r="C12" s="23" t="s">
        <v>11</v>
      </c>
      <c r="D12" s="24">
        <v>1</v>
      </c>
      <c r="E12" s="25"/>
      <c r="F12" s="26" t="str">
        <f>"樊佳伟"</f>
        <v>樊佳伟</v>
      </c>
      <c r="G12" s="27"/>
      <c r="H12" s="28"/>
      <c r="I12" s="29"/>
    </row>
    <row r="13" ht="27.75" customHeight="1" spans="1:9">
      <c r="A13" s="21">
        <v>11</v>
      </c>
      <c r="B13" s="22" t="s">
        <v>10</v>
      </c>
      <c r="C13" s="23" t="s">
        <v>11</v>
      </c>
      <c r="D13" s="24">
        <v>1</v>
      </c>
      <c r="E13" s="25"/>
      <c r="F13" s="26" t="str">
        <f>"苗壮"</f>
        <v>苗壮</v>
      </c>
      <c r="G13" s="27"/>
      <c r="H13" s="28"/>
      <c r="I13" s="29"/>
    </row>
    <row r="14" ht="27.75" customHeight="1" spans="1:9">
      <c r="A14" s="21">
        <v>12</v>
      </c>
      <c r="B14" s="22" t="s">
        <v>10</v>
      </c>
      <c r="C14" s="23" t="s">
        <v>11</v>
      </c>
      <c r="D14" s="24">
        <v>1</v>
      </c>
      <c r="E14" s="25"/>
      <c r="F14" s="26" t="str">
        <f>"司媛媛"</f>
        <v>司媛媛</v>
      </c>
      <c r="G14" s="27"/>
      <c r="H14" s="28"/>
      <c r="I14" s="29"/>
    </row>
    <row r="15" ht="27.75" customHeight="1" spans="1:9">
      <c r="A15" s="21">
        <v>13</v>
      </c>
      <c r="B15" s="22" t="s">
        <v>10</v>
      </c>
      <c r="C15" s="23" t="s">
        <v>11</v>
      </c>
      <c r="D15" s="24">
        <v>1</v>
      </c>
      <c r="E15" s="25"/>
      <c r="F15" s="26" t="str">
        <f>"陈玉宝"</f>
        <v>陈玉宝</v>
      </c>
      <c r="G15" s="27"/>
      <c r="H15" s="28"/>
      <c r="I15" s="29"/>
    </row>
    <row r="16" ht="27.75" customHeight="1" spans="1:9">
      <c r="A16" s="21">
        <v>14</v>
      </c>
      <c r="B16" s="22" t="s">
        <v>10</v>
      </c>
      <c r="C16" s="23" t="s">
        <v>11</v>
      </c>
      <c r="D16" s="24">
        <v>1</v>
      </c>
      <c r="E16" s="25"/>
      <c r="F16" s="26" t="str">
        <f>"刘芳芳"</f>
        <v>刘芳芳</v>
      </c>
      <c r="G16" s="27"/>
      <c r="H16" s="28"/>
      <c r="I16" s="29"/>
    </row>
    <row r="17" ht="27.75" customHeight="1" spans="1:9">
      <c r="A17" s="21">
        <v>15</v>
      </c>
      <c r="B17" s="22" t="s">
        <v>10</v>
      </c>
      <c r="C17" s="23" t="s">
        <v>11</v>
      </c>
      <c r="D17" s="24">
        <v>1</v>
      </c>
      <c r="E17" s="25"/>
      <c r="F17" s="26" t="str">
        <f>"胡伟"</f>
        <v>胡伟</v>
      </c>
      <c r="G17" s="27"/>
      <c r="H17" s="28"/>
      <c r="I17" s="29"/>
    </row>
    <row r="18" ht="27.75" customHeight="1" spans="1:9">
      <c r="A18" s="21">
        <v>16</v>
      </c>
      <c r="B18" s="22" t="s">
        <v>10</v>
      </c>
      <c r="C18" s="23" t="s">
        <v>11</v>
      </c>
      <c r="D18" s="24">
        <v>1</v>
      </c>
      <c r="E18" s="25"/>
      <c r="F18" s="26" t="str">
        <f>"万林培"</f>
        <v>万林培</v>
      </c>
      <c r="G18" s="27"/>
      <c r="H18" s="28"/>
      <c r="I18" s="29"/>
    </row>
    <row r="19" ht="27.75" customHeight="1" spans="1:9">
      <c r="A19" s="21">
        <v>17</v>
      </c>
      <c r="B19" s="22" t="s">
        <v>10</v>
      </c>
      <c r="C19" s="23" t="s">
        <v>11</v>
      </c>
      <c r="D19" s="24">
        <v>1</v>
      </c>
      <c r="E19" s="25"/>
      <c r="F19" s="26" t="str">
        <f>"于婧"</f>
        <v>于婧</v>
      </c>
      <c r="G19" s="27"/>
      <c r="H19" s="28"/>
      <c r="I19" s="29"/>
    </row>
    <row r="20" ht="27.75" customHeight="1" spans="1:9">
      <c r="A20" s="21">
        <v>18</v>
      </c>
      <c r="B20" s="22" t="s">
        <v>10</v>
      </c>
      <c r="C20" s="23" t="s">
        <v>11</v>
      </c>
      <c r="D20" s="24">
        <v>1</v>
      </c>
      <c r="E20" s="25"/>
      <c r="F20" s="26" t="str">
        <f>"祝经艳"</f>
        <v>祝经艳</v>
      </c>
      <c r="G20" s="27"/>
      <c r="H20" s="28"/>
      <c r="I20" s="29"/>
    </row>
    <row r="21" ht="27.75" customHeight="1" spans="1:9">
      <c r="A21" s="21">
        <v>19</v>
      </c>
      <c r="B21" s="22" t="s">
        <v>10</v>
      </c>
      <c r="C21" s="23" t="s">
        <v>11</v>
      </c>
      <c r="D21" s="24">
        <v>1</v>
      </c>
      <c r="E21" s="25"/>
      <c r="F21" s="26" t="str">
        <f>"杜晓月"</f>
        <v>杜晓月</v>
      </c>
      <c r="G21" s="27"/>
      <c r="H21" s="28"/>
      <c r="I21" s="29"/>
    </row>
    <row r="22" ht="27.75" customHeight="1" spans="1:9">
      <c r="A22" s="21">
        <v>20</v>
      </c>
      <c r="B22" s="22" t="s">
        <v>10</v>
      </c>
      <c r="C22" s="23" t="s">
        <v>11</v>
      </c>
      <c r="D22" s="24">
        <v>1</v>
      </c>
      <c r="E22" s="25"/>
      <c r="F22" s="26" t="str">
        <f>"吴忠志"</f>
        <v>吴忠志</v>
      </c>
      <c r="G22" s="27"/>
      <c r="H22" s="28"/>
      <c r="I22" s="29"/>
    </row>
    <row r="23" ht="27.75" customHeight="1" spans="1:9">
      <c r="A23" s="21">
        <v>21</v>
      </c>
      <c r="B23" s="22" t="s">
        <v>10</v>
      </c>
      <c r="C23" s="23" t="s">
        <v>11</v>
      </c>
      <c r="D23" s="24">
        <v>1</v>
      </c>
      <c r="E23" s="25"/>
      <c r="F23" s="26" t="str">
        <f>"陈炳均"</f>
        <v>陈炳均</v>
      </c>
      <c r="G23" s="27"/>
      <c r="H23" s="28"/>
      <c r="I23" s="29"/>
    </row>
    <row r="24" ht="27.75" customHeight="1" spans="1:9">
      <c r="A24" s="21">
        <v>22</v>
      </c>
      <c r="B24" s="22" t="s">
        <v>10</v>
      </c>
      <c r="C24" s="23" t="s">
        <v>11</v>
      </c>
      <c r="D24" s="24">
        <v>1</v>
      </c>
      <c r="E24" s="25"/>
      <c r="F24" s="26" t="str">
        <f>"杨倩"</f>
        <v>杨倩</v>
      </c>
      <c r="G24" s="27"/>
      <c r="H24" s="28"/>
      <c r="I24" s="29"/>
    </row>
    <row r="25" ht="27.75" customHeight="1" spans="1:9">
      <c r="A25" s="21">
        <v>23</v>
      </c>
      <c r="B25" s="22" t="s">
        <v>10</v>
      </c>
      <c r="C25" s="23" t="s">
        <v>11</v>
      </c>
      <c r="D25" s="24">
        <v>1</v>
      </c>
      <c r="E25" s="25"/>
      <c r="F25" s="26" t="str">
        <f>"姚瑶"</f>
        <v>姚瑶</v>
      </c>
      <c r="G25" s="27"/>
      <c r="H25" s="28"/>
      <c r="I25" s="29"/>
    </row>
    <row r="26" ht="27.75" customHeight="1" spans="1:9">
      <c r="A26" s="21">
        <v>24</v>
      </c>
      <c r="B26" s="22" t="s">
        <v>10</v>
      </c>
      <c r="C26" s="23" t="s">
        <v>11</v>
      </c>
      <c r="D26" s="24">
        <v>1</v>
      </c>
      <c r="E26" s="25"/>
      <c r="F26" s="26" t="str">
        <f>"林小漫"</f>
        <v>林小漫</v>
      </c>
      <c r="G26" s="27"/>
      <c r="H26" s="28"/>
      <c r="I26" s="29"/>
    </row>
    <row r="27" ht="27.75" customHeight="1" spans="1:9">
      <c r="A27" s="21">
        <v>25</v>
      </c>
      <c r="B27" s="22" t="s">
        <v>10</v>
      </c>
      <c r="C27" s="23" t="s">
        <v>11</v>
      </c>
      <c r="D27" s="24">
        <v>1</v>
      </c>
      <c r="E27" s="25"/>
      <c r="F27" s="26" t="str">
        <f>"张大智"</f>
        <v>张大智</v>
      </c>
      <c r="G27" s="27"/>
      <c r="H27" s="28"/>
      <c r="I27" s="29"/>
    </row>
    <row r="28" ht="27.75" customHeight="1" spans="1:9">
      <c r="A28" s="21">
        <v>26</v>
      </c>
      <c r="B28" s="22" t="s">
        <v>10</v>
      </c>
      <c r="C28" s="23" t="s">
        <v>11</v>
      </c>
      <c r="D28" s="24">
        <v>1</v>
      </c>
      <c r="E28" s="25"/>
      <c r="F28" s="26" t="str">
        <f>"陈国昱"</f>
        <v>陈国昱</v>
      </c>
      <c r="G28" s="27"/>
      <c r="H28" s="28"/>
      <c r="I28" s="29"/>
    </row>
    <row r="29" ht="27.75" customHeight="1" spans="1:9">
      <c r="A29" s="21">
        <v>27</v>
      </c>
      <c r="B29" s="22" t="s">
        <v>10</v>
      </c>
      <c r="C29" s="23" t="s">
        <v>11</v>
      </c>
      <c r="D29" s="24">
        <v>1</v>
      </c>
      <c r="E29" s="25"/>
      <c r="F29" s="26" t="str">
        <f>"郭晓玲"</f>
        <v>郭晓玲</v>
      </c>
      <c r="G29" s="27"/>
      <c r="H29" s="28"/>
      <c r="I29" s="29"/>
    </row>
    <row r="30" ht="27.75" customHeight="1" spans="1:9">
      <c r="A30" s="21">
        <v>28</v>
      </c>
      <c r="B30" s="22" t="s">
        <v>10</v>
      </c>
      <c r="C30" s="23" t="s">
        <v>11</v>
      </c>
      <c r="D30" s="24">
        <v>1</v>
      </c>
      <c r="E30" s="25"/>
      <c r="F30" s="26" t="str">
        <f>"王晓燕"</f>
        <v>王晓燕</v>
      </c>
      <c r="G30" s="27"/>
      <c r="H30" s="28"/>
      <c r="I30" s="29" t="s">
        <v>12</v>
      </c>
    </row>
    <row r="31" ht="27.75" customHeight="1" spans="1:9">
      <c r="A31" s="21">
        <v>29</v>
      </c>
      <c r="B31" s="22" t="s">
        <v>10</v>
      </c>
      <c r="C31" s="23" t="s">
        <v>11</v>
      </c>
      <c r="D31" s="24">
        <v>1</v>
      </c>
      <c r="E31" s="25"/>
      <c r="F31" s="26" t="str">
        <f>"孙金易"</f>
        <v>孙金易</v>
      </c>
      <c r="G31" s="27"/>
      <c r="H31" s="28"/>
      <c r="I31" s="29"/>
    </row>
    <row r="32" ht="27.75" customHeight="1" spans="1:9">
      <c r="A32" s="21">
        <v>30</v>
      </c>
      <c r="B32" s="22" t="s">
        <v>10</v>
      </c>
      <c r="C32" s="23" t="s">
        <v>11</v>
      </c>
      <c r="D32" s="24">
        <v>1</v>
      </c>
      <c r="E32" s="25"/>
      <c r="F32" s="26" t="str">
        <f>"王伟超"</f>
        <v>王伟超</v>
      </c>
      <c r="G32" s="27"/>
      <c r="H32" s="28"/>
      <c r="I32" s="29"/>
    </row>
    <row r="33" ht="27.75" customHeight="1" spans="1:9">
      <c r="A33" s="21">
        <v>31</v>
      </c>
      <c r="B33" s="22" t="s">
        <v>10</v>
      </c>
      <c r="C33" s="23" t="s">
        <v>11</v>
      </c>
      <c r="D33" s="24">
        <v>1</v>
      </c>
      <c r="E33" s="25"/>
      <c r="F33" s="26" t="str">
        <f>"何杏"</f>
        <v>何杏</v>
      </c>
      <c r="G33" s="27"/>
      <c r="H33" s="28"/>
      <c r="I33" s="29"/>
    </row>
    <row r="34" ht="27.75" customHeight="1" spans="1:9">
      <c r="A34" s="21">
        <v>32</v>
      </c>
      <c r="B34" s="22" t="s">
        <v>10</v>
      </c>
      <c r="C34" s="23" t="s">
        <v>11</v>
      </c>
      <c r="D34" s="24">
        <v>1</v>
      </c>
      <c r="E34" s="25"/>
      <c r="F34" s="26" t="str">
        <f>"方观音"</f>
        <v>方观音</v>
      </c>
      <c r="G34" s="27"/>
      <c r="H34" s="28"/>
      <c r="I34" s="29"/>
    </row>
    <row r="35" ht="27.75" customHeight="1" spans="1:9">
      <c r="A35" s="21">
        <v>33</v>
      </c>
      <c r="B35" s="22" t="s">
        <v>10</v>
      </c>
      <c r="C35" s="23" t="s">
        <v>11</v>
      </c>
      <c r="D35" s="24">
        <v>1</v>
      </c>
      <c r="E35" s="25"/>
      <c r="F35" s="26" t="str">
        <f>"陈沼龙"</f>
        <v>陈沼龙</v>
      </c>
      <c r="G35" s="27"/>
      <c r="H35" s="28"/>
      <c r="I35" s="29"/>
    </row>
    <row r="36" ht="27.75" customHeight="1" spans="1:9">
      <c r="A36" s="21">
        <v>34</v>
      </c>
      <c r="B36" s="22" t="s">
        <v>10</v>
      </c>
      <c r="C36" s="23" t="s">
        <v>11</v>
      </c>
      <c r="D36" s="24">
        <v>1</v>
      </c>
      <c r="E36" s="25"/>
      <c r="F36" s="26" t="str">
        <f>"李靖雅"</f>
        <v>李靖雅</v>
      </c>
      <c r="G36" s="27"/>
      <c r="H36" s="28"/>
      <c r="I36" s="29"/>
    </row>
    <row r="37" ht="27.75" customHeight="1" spans="1:9">
      <c r="A37" s="21">
        <v>35</v>
      </c>
      <c r="B37" s="22" t="s">
        <v>10</v>
      </c>
      <c r="C37" s="23" t="s">
        <v>11</v>
      </c>
      <c r="D37" s="24">
        <v>1</v>
      </c>
      <c r="E37" s="25"/>
      <c r="F37" s="26" t="str">
        <f>"陈川威"</f>
        <v>陈川威</v>
      </c>
      <c r="G37" s="27"/>
      <c r="H37" s="28"/>
      <c r="I37" s="29"/>
    </row>
    <row r="38" ht="27.75" customHeight="1" spans="1:9">
      <c r="A38" s="21">
        <v>36</v>
      </c>
      <c r="B38" s="22" t="s">
        <v>10</v>
      </c>
      <c r="C38" s="23" t="s">
        <v>11</v>
      </c>
      <c r="D38" s="24">
        <v>1</v>
      </c>
      <c r="E38" s="25"/>
      <c r="F38" s="26" t="str">
        <f>"王怡"</f>
        <v>王怡</v>
      </c>
      <c r="G38" s="27"/>
      <c r="H38" s="28"/>
      <c r="I38" s="29"/>
    </row>
    <row r="39" ht="27.75" customHeight="1" spans="1:9">
      <c r="A39" s="21">
        <v>37</v>
      </c>
      <c r="B39" s="22" t="s">
        <v>10</v>
      </c>
      <c r="C39" s="23" t="s">
        <v>11</v>
      </c>
      <c r="D39" s="24">
        <v>1</v>
      </c>
      <c r="E39" s="25"/>
      <c r="F39" s="26" t="str">
        <f>"席悦"</f>
        <v>席悦</v>
      </c>
      <c r="G39" s="27"/>
      <c r="H39" s="28"/>
      <c r="I39" s="29"/>
    </row>
    <row r="40" ht="27.75" customHeight="1" spans="1:9">
      <c r="A40" s="21">
        <v>38</v>
      </c>
      <c r="B40" s="22" t="s">
        <v>10</v>
      </c>
      <c r="C40" s="23" t="s">
        <v>11</v>
      </c>
      <c r="D40" s="24">
        <v>1</v>
      </c>
      <c r="E40" s="25"/>
      <c r="F40" s="26" t="str">
        <f>"陈秋瑾"</f>
        <v>陈秋瑾</v>
      </c>
      <c r="G40" s="27"/>
      <c r="H40" s="28"/>
      <c r="I40" s="29"/>
    </row>
    <row r="41" ht="27.75" customHeight="1" spans="1:9">
      <c r="A41" s="21">
        <v>39</v>
      </c>
      <c r="B41" s="22" t="s">
        <v>10</v>
      </c>
      <c r="C41" s="23" t="s">
        <v>11</v>
      </c>
      <c r="D41" s="24">
        <v>1</v>
      </c>
      <c r="E41" s="25"/>
      <c r="F41" s="26" t="str">
        <f>"符小红"</f>
        <v>符小红</v>
      </c>
      <c r="G41" s="27"/>
      <c r="H41" s="28"/>
      <c r="I41" s="29"/>
    </row>
    <row r="42" ht="27.75" customHeight="1" spans="1:9">
      <c r="A42" s="21">
        <v>40</v>
      </c>
      <c r="B42" s="22" t="s">
        <v>10</v>
      </c>
      <c r="C42" s="23" t="s">
        <v>11</v>
      </c>
      <c r="D42" s="24">
        <v>1</v>
      </c>
      <c r="E42" s="25"/>
      <c r="F42" s="26" t="str">
        <f>"邓秀丽"</f>
        <v>邓秀丽</v>
      </c>
      <c r="G42" s="27"/>
      <c r="H42" s="28"/>
      <c r="I42" s="29"/>
    </row>
    <row r="43" ht="27.75" customHeight="1" spans="1:9">
      <c r="A43" s="21">
        <v>41</v>
      </c>
      <c r="B43" s="22" t="s">
        <v>10</v>
      </c>
      <c r="C43" s="23" t="s">
        <v>11</v>
      </c>
      <c r="D43" s="24">
        <v>1</v>
      </c>
      <c r="E43" s="25"/>
      <c r="F43" s="26" t="str">
        <f>"朱涛"</f>
        <v>朱涛</v>
      </c>
      <c r="G43" s="27"/>
      <c r="H43" s="28"/>
      <c r="I43" s="29"/>
    </row>
    <row r="44" ht="27.75" customHeight="1" spans="1:9">
      <c r="A44" s="21">
        <v>42</v>
      </c>
      <c r="B44" s="22" t="s">
        <v>10</v>
      </c>
      <c r="C44" s="23" t="s">
        <v>11</v>
      </c>
      <c r="D44" s="24">
        <v>1</v>
      </c>
      <c r="E44" s="25"/>
      <c r="F44" s="26" t="str">
        <f>"汪玉玲"</f>
        <v>汪玉玲</v>
      </c>
      <c r="G44" s="27"/>
      <c r="H44" s="28"/>
      <c r="I44" s="29"/>
    </row>
    <row r="45" ht="27.75" customHeight="1" spans="1:9">
      <c r="A45" s="21">
        <v>43</v>
      </c>
      <c r="B45" s="22" t="s">
        <v>10</v>
      </c>
      <c r="C45" s="23" t="s">
        <v>11</v>
      </c>
      <c r="D45" s="24">
        <v>1</v>
      </c>
      <c r="E45" s="25"/>
      <c r="F45" s="26" t="str">
        <f>"陈虹容"</f>
        <v>陈虹容</v>
      </c>
      <c r="G45" s="27"/>
      <c r="H45" s="28"/>
      <c r="I45" s="29"/>
    </row>
    <row r="46" ht="27.75" customHeight="1" spans="1:9">
      <c r="A46" s="21">
        <v>44</v>
      </c>
      <c r="B46" s="22" t="s">
        <v>10</v>
      </c>
      <c r="C46" s="23" t="s">
        <v>11</v>
      </c>
      <c r="D46" s="24">
        <v>1</v>
      </c>
      <c r="E46" s="25"/>
      <c r="F46" s="26" t="str">
        <f>"王丽怡"</f>
        <v>王丽怡</v>
      </c>
      <c r="G46" s="27"/>
      <c r="H46" s="28"/>
      <c r="I46" s="29"/>
    </row>
    <row r="47" ht="26" customHeight="1" spans="1:9">
      <c r="A47" s="21">
        <v>45</v>
      </c>
      <c r="B47" s="22" t="s">
        <v>10</v>
      </c>
      <c r="C47" s="23" t="s">
        <v>11</v>
      </c>
      <c r="D47" s="24">
        <v>1</v>
      </c>
      <c r="E47" s="25"/>
      <c r="F47" s="26" t="str">
        <f>"吴雪"</f>
        <v>吴雪</v>
      </c>
      <c r="G47" s="27"/>
      <c r="H47" s="28"/>
      <c r="I47" s="29"/>
    </row>
    <row r="48" ht="26" customHeight="1" spans="1:9">
      <c r="A48" s="21">
        <v>46</v>
      </c>
      <c r="B48" s="22" t="s">
        <v>10</v>
      </c>
      <c r="C48" s="23" t="s">
        <v>11</v>
      </c>
      <c r="D48" s="24">
        <v>1</v>
      </c>
      <c r="E48" s="25"/>
      <c r="F48" s="26" t="str">
        <f>"王玲"</f>
        <v>王玲</v>
      </c>
      <c r="G48" s="27"/>
      <c r="H48" s="28"/>
      <c r="I48" s="29"/>
    </row>
    <row r="49" ht="26" customHeight="1" spans="1:9">
      <c r="A49" s="21">
        <v>47</v>
      </c>
      <c r="B49" s="22" t="s">
        <v>10</v>
      </c>
      <c r="C49" s="23" t="s">
        <v>11</v>
      </c>
      <c r="D49" s="24">
        <v>1</v>
      </c>
      <c r="E49" s="25"/>
      <c r="F49" s="26" t="str">
        <f>"高龙燕"</f>
        <v>高龙燕</v>
      </c>
      <c r="G49" s="27"/>
      <c r="H49" s="28"/>
      <c r="I49" s="29"/>
    </row>
    <row r="50" ht="26" customHeight="1" spans="1:9">
      <c r="A50" s="21">
        <v>48</v>
      </c>
      <c r="B50" s="22" t="s">
        <v>10</v>
      </c>
      <c r="C50" s="23" t="s">
        <v>11</v>
      </c>
      <c r="D50" s="24">
        <v>1</v>
      </c>
      <c r="E50" s="25"/>
      <c r="F50" s="26" t="str">
        <f>"王小娇"</f>
        <v>王小娇</v>
      </c>
      <c r="G50" s="27"/>
      <c r="H50" s="28"/>
      <c r="I50" s="29"/>
    </row>
    <row r="51" ht="26" customHeight="1" spans="1:9">
      <c r="A51" s="21">
        <v>49</v>
      </c>
      <c r="B51" s="22" t="s">
        <v>10</v>
      </c>
      <c r="C51" s="23" t="s">
        <v>11</v>
      </c>
      <c r="D51" s="24">
        <v>1</v>
      </c>
      <c r="E51" s="25"/>
      <c r="F51" s="26" t="str">
        <f>"吉晶晶"</f>
        <v>吉晶晶</v>
      </c>
      <c r="G51" s="27"/>
      <c r="H51" s="28"/>
      <c r="I51" s="29"/>
    </row>
    <row r="52" ht="26" customHeight="1" spans="1:9">
      <c r="A52" s="21">
        <v>50</v>
      </c>
      <c r="B52" s="22" t="s">
        <v>10</v>
      </c>
      <c r="C52" s="23" t="s">
        <v>11</v>
      </c>
      <c r="D52" s="24">
        <v>1</v>
      </c>
      <c r="E52" s="25"/>
      <c r="F52" s="26" t="str">
        <f>"陈艳"</f>
        <v>陈艳</v>
      </c>
      <c r="G52" s="27"/>
      <c r="H52" s="28"/>
      <c r="I52" s="29"/>
    </row>
    <row r="53" ht="26" customHeight="1" spans="1:9">
      <c r="A53" s="21">
        <v>51</v>
      </c>
      <c r="B53" s="22" t="s">
        <v>10</v>
      </c>
      <c r="C53" s="23" t="s">
        <v>11</v>
      </c>
      <c r="D53" s="24">
        <v>1</v>
      </c>
      <c r="E53" s="25"/>
      <c r="F53" s="26" t="str">
        <f>"乔明月"</f>
        <v>乔明月</v>
      </c>
      <c r="G53" s="27"/>
      <c r="H53" s="28"/>
      <c r="I53" s="29"/>
    </row>
    <row r="54" ht="26" customHeight="1" spans="1:9">
      <c r="A54" s="21">
        <v>52</v>
      </c>
      <c r="B54" s="22" t="s">
        <v>10</v>
      </c>
      <c r="C54" s="23" t="s">
        <v>11</v>
      </c>
      <c r="D54" s="24">
        <v>1</v>
      </c>
      <c r="E54" s="25"/>
      <c r="F54" s="26" t="str">
        <f>"田东玉"</f>
        <v>田东玉</v>
      </c>
      <c r="G54" s="27"/>
      <c r="H54" s="28"/>
      <c r="I54" s="29"/>
    </row>
    <row r="55" ht="26" customHeight="1" spans="1:9">
      <c r="A55" s="21">
        <v>53</v>
      </c>
      <c r="B55" s="22" t="s">
        <v>10</v>
      </c>
      <c r="C55" s="23" t="s">
        <v>11</v>
      </c>
      <c r="D55" s="24">
        <v>1</v>
      </c>
      <c r="E55" s="25"/>
      <c r="F55" s="26" t="str">
        <f>"宋英杰"</f>
        <v>宋英杰</v>
      </c>
      <c r="G55" s="27"/>
      <c r="H55" s="28"/>
      <c r="I55" s="29"/>
    </row>
    <row r="56" ht="26" customHeight="1" spans="1:9">
      <c r="A56" s="21">
        <v>54</v>
      </c>
      <c r="B56" s="22" t="s">
        <v>10</v>
      </c>
      <c r="C56" s="23" t="s">
        <v>11</v>
      </c>
      <c r="D56" s="24">
        <v>1</v>
      </c>
      <c r="E56" s="25"/>
      <c r="F56" s="26" t="str">
        <f>"马陶然"</f>
        <v>马陶然</v>
      </c>
      <c r="G56" s="27"/>
      <c r="H56" s="28"/>
      <c r="I56" s="29"/>
    </row>
    <row r="57" ht="26" customHeight="1" spans="1:9">
      <c r="A57" s="21">
        <v>55</v>
      </c>
      <c r="B57" s="22" t="s">
        <v>10</v>
      </c>
      <c r="C57" s="23" t="s">
        <v>11</v>
      </c>
      <c r="D57" s="24">
        <v>1</v>
      </c>
      <c r="E57" s="25"/>
      <c r="F57" s="26" t="str">
        <f>"赵浩然"</f>
        <v>赵浩然</v>
      </c>
      <c r="G57" s="27"/>
      <c r="H57" s="28"/>
      <c r="I57" s="29"/>
    </row>
    <row r="58" ht="27.75" customHeight="1" spans="1:9">
      <c r="A58" s="21">
        <v>56</v>
      </c>
      <c r="B58" s="22" t="s">
        <v>10</v>
      </c>
      <c r="C58" s="23" t="s">
        <v>11</v>
      </c>
      <c r="D58" s="24">
        <v>1</v>
      </c>
      <c r="E58" s="25"/>
      <c r="F58" s="26" t="str">
        <f>"陈慧"</f>
        <v>陈慧</v>
      </c>
      <c r="G58" s="27"/>
      <c r="H58" s="28"/>
      <c r="I58" s="29" t="s">
        <v>12</v>
      </c>
    </row>
    <row r="59" ht="27.75" customHeight="1" spans="1:9">
      <c r="A59" s="21">
        <v>57</v>
      </c>
      <c r="B59" s="22" t="s">
        <v>10</v>
      </c>
      <c r="C59" s="23" t="s">
        <v>11</v>
      </c>
      <c r="D59" s="24">
        <v>1</v>
      </c>
      <c r="E59" s="25"/>
      <c r="F59" s="26" t="str">
        <f>"林芳妹"</f>
        <v>林芳妹</v>
      </c>
      <c r="G59" s="27"/>
      <c r="H59" s="28"/>
      <c r="I59" s="29"/>
    </row>
    <row r="60" ht="27.75" customHeight="1" spans="1:9">
      <c r="A60" s="21">
        <v>58</v>
      </c>
      <c r="B60" s="22" t="s">
        <v>10</v>
      </c>
      <c r="C60" s="23" t="s">
        <v>11</v>
      </c>
      <c r="D60" s="24">
        <v>1</v>
      </c>
      <c r="E60" s="25"/>
      <c r="F60" s="26" t="str">
        <f>"符冬琴"</f>
        <v>符冬琴</v>
      </c>
      <c r="G60" s="27"/>
      <c r="H60" s="28"/>
      <c r="I60" s="29"/>
    </row>
    <row r="61" ht="27.75" customHeight="1" spans="1:9">
      <c r="A61" s="21">
        <v>59</v>
      </c>
      <c r="B61" s="22" t="s">
        <v>10</v>
      </c>
      <c r="C61" s="23" t="s">
        <v>11</v>
      </c>
      <c r="D61" s="24">
        <v>1</v>
      </c>
      <c r="E61" s="25"/>
      <c r="F61" s="26" t="str">
        <f>"吴海丁"</f>
        <v>吴海丁</v>
      </c>
      <c r="G61" s="27"/>
      <c r="H61" s="28"/>
      <c r="I61" s="29"/>
    </row>
    <row r="62" ht="27.75" customHeight="1" spans="1:9">
      <c r="A62" s="21">
        <v>60</v>
      </c>
      <c r="B62" s="22" t="s">
        <v>10</v>
      </c>
      <c r="C62" s="23" t="s">
        <v>11</v>
      </c>
      <c r="D62" s="24">
        <v>1</v>
      </c>
      <c r="E62" s="25"/>
      <c r="F62" s="26" t="str">
        <f>"田海燕"</f>
        <v>田海燕</v>
      </c>
      <c r="G62" s="27"/>
      <c r="H62" s="28"/>
      <c r="I62" s="29"/>
    </row>
    <row r="63" ht="27.75" customHeight="1" spans="1:9">
      <c r="A63" s="21">
        <v>61</v>
      </c>
      <c r="B63" s="22" t="s">
        <v>10</v>
      </c>
      <c r="C63" s="23" t="s">
        <v>11</v>
      </c>
      <c r="D63" s="24">
        <v>1</v>
      </c>
      <c r="E63" s="25"/>
      <c r="F63" s="26" t="str">
        <f>"杨绘婷"</f>
        <v>杨绘婷</v>
      </c>
      <c r="G63" s="27"/>
      <c r="H63" s="28"/>
      <c r="I63" s="29"/>
    </row>
    <row r="64" ht="27.75" customHeight="1" spans="1:9">
      <c r="A64" s="21">
        <v>62</v>
      </c>
      <c r="B64" s="22" t="s">
        <v>10</v>
      </c>
      <c r="C64" s="23" t="s">
        <v>11</v>
      </c>
      <c r="D64" s="24">
        <v>1</v>
      </c>
      <c r="E64" s="25"/>
      <c r="F64" s="26" t="str">
        <f>"张建华"</f>
        <v>张建华</v>
      </c>
      <c r="G64" s="27"/>
      <c r="H64" s="28"/>
      <c r="I64" s="29"/>
    </row>
    <row r="65" ht="27.75" customHeight="1" spans="1:9">
      <c r="A65" s="21">
        <v>63</v>
      </c>
      <c r="B65" s="22" t="s">
        <v>10</v>
      </c>
      <c r="C65" s="23" t="s">
        <v>11</v>
      </c>
      <c r="D65" s="24">
        <v>1</v>
      </c>
      <c r="E65" s="25"/>
      <c r="F65" s="26" t="str">
        <f>"陈洋"</f>
        <v>陈洋</v>
      </c>
      <c r="G65" s="27"/>
      <c r="H65" s="28"/>
      <c r="I65" s="29"/>
    </row>
    <row r="66" ht="27.75" customHeight="1" spans="1:9">
      <c r="A66" s="21">
        <v>64</v>
      </c>
      <c r="B66" s="22" t="s">
        <v>10</v>
      </c>
      <c r="C66" s="23" t="s">
        <v>11</v>
      </c>
      <c r="D66" s="24">
        <v>1</v>
      </c>
      <c r="E66" s="25"/>
      <c r="F66" s="26" t="str">
        <f>"周光保"</f>
        <v>周光保</v>
      </c>
      <c r="G66" s="27"/>
      <c r="H66" s="28"/>
      <c r="I66" s="29"/>
    </row>
    <row r="67" ht="27.75" customHeight="1" spans="1:9">
      <c r="A67" s="21">
        <v>65</v>
      </c>
      <c r="B67" s="22" t="s">
        <v>10</v>
      </c>
      <c r="C67" s="23" t="s">
        <v>11</v>
      </c>
      <c r="D67" s="24">
        <v>1</v>
      </c>
      <c r="E67" s="25"/>
      <c r="F67" s="26" t="str">
        <f>"薛令超"</f>
        <v>薛令超</v>
      </c>
      <c r="G67" s="27"/>
      <c r="H67" s="28"/>
      <c r="I67" s="29"/>
    </row>
    <row r="68" ht="27.75" customHeight="1" spans="1:9">
      <c r="A68" s="21">
        <v>66</v>
      </c>
      <c r="B68" s="22" t="s">
        <v>10</v>
      </c>
      <c r="C68" s="23" t="s">
        <v>11</v>
      </c>
      <c r="D68" s="24">
        <v>1</v>
      </c>
      <c r="E68" s="25"/>
      <c r="F68" s="26" t="str">
        <f>"白萌娜"</f>
        <v>白萌娜</v>
      </c>
      <c r="G68" s="27"/>
      <c r="H68" s="28"/>
      <c r="I68" s="29"/>
    </row>
    <row r="69" ht="27.75" customHeight="1" spans="1:9">
      <c r="A69" s="21">
        <v>67</v>
      </c>
      <c r="B69" s="22" t="s">
        <v>10</v>
      </c>
      <c r="C69" s="23" t="s">
        <v>11</v>
      </c>
      <c r="D69" s="24">
        <v>1</v>
      </c>
      <c r="E69" s="25"/>
      <c r="F69" s="26" t="str">
        <f>"戴安娜"</f>
        <v>戴安娜</v>
      </c>
      <c r="G69" s="27"/>
      <c r="H69" s="28"/>
      <c r="I69" s="29"/>
    </row>
    <row r="70" ht="27.75" customHeight="1" spans="1:9">
      <c r="A70" s="21">
        <v>68</v>
      </c>
      <c r="B70" s="22" t="s">
        <v>10</v>
      </c>
      <c r="C70" s="23" t="s">
        <v>11</v>
      </c>
      <c r="D70" s="24">
        <v>1</v>
      </c>
      <c r="E70" s="25"/>
      <c r="F70" s="26" t="str">
        <f>"赵越"</f>
        <v>赵越</v>
      </c>
      <c r="G70" s="27"/>
      <c r="H70" s="28"/>
      <c r="I70" s="29"/>
    </row>
    <row r="71" ht="27.75" customHeight="1" spans="1:9">
      <c r="A71" s="21">
        <v>69</v>
      </c>
      <c r="B71" s="22" t="s">
        <v>10</v>
      </c>
      <c r="C71" s="23" t="s">
        <v>11</v>
      </c>
      <c r="D71" s="24">
        <v>1</v>
      </c>
      <c r="E71" s="25"/>
      <c r="F71" s="26" t="str">
        <f>"陈爱花"</f>
        <v>陈爱花</v>
      </c>
      <c r="G71" s="27"/>
      <c r="H71" s="28"/>
      <c r="I71" s="29"/>
    </row>
    <row r="72" ht="27.75" customHeight="1" spans="1:9">
      <c r="A72" s="21">
        <v>70</v>
      </c>
      <c r="B72" s="22" t="s">
        <v>10</v>
      </c>
      <c r="C72" s="23" t="s">
        <v>11</v>
      </c>
      <c r="D72" s="24">
        <v>1</v>
      </c>
      <c r="E72" s="25"/>
      <c r="F72" s="26" t="str">
        <f>"王烁为"</f>
        <v>王烁为</v>
      </c>
      <c r="G72" s="27"/>
      <c r="H72" s="28"/>
      <c r="I72" s="29"/>
    </row>
    <row r="73" ht="27.75" customHeight="1" spans="1:9">
      <c r="A73" s="21">
        <v>71</v>
      </c>
      <c r="B73" s="22" t="s">
        <v>10</v>
      </c>
      <c r="C73" s="23" t="s">
        <v>11</v>
      </c>
      <c r="D73" s="24">
        <v>1</v>
      </c>
      <c r="E73" s="25"/>
      <c r="F73" s="26" t="str">
        <f>"林慧"</f>
        <v>林慧</v>
      </c>
      <c r="G73" s="27"/>
      <c r="H73" s="28"/>
      <c r="I73" s="29"/>
    </row>
    <row r="74" ht="27.75" customHeight="1" spans="1:9">
      <c r="A74" s="21">
        <v>72</v>
      </c>
      <c r="B74" s="22" t="s">
        <v>10</v>
      </c>
      <c r="C74" s="23" t="s">
        <v>11</v>
      </c>
      <c r="D74" s="24">
        <v>1</v>
      </c>
      <c r="E74" s="25"/>
      <c r="F74" s="26" t="str">
        <f>"凌征福"</f>
        <v>凌征福</v>
      </c>
      <c r="G74" s="27"/>
      <c r="H74" s="28"/>
      <c r="I74" s="29"/>
    </row>
    <row r="75" ht="27.75" customHeight="1" spans="1:9">
      <c r="A75" s="21">
        <v>73</v>
      </c>
      <c r="B75" s="22" t="s">
        <v>10</v>
      </c>
      <c r="C75" s="23" t="s">
        <v>11</v>
      </c>
      <c r="D75" s="24">
        <v>1</v>
      </c>
      <c r="E75" s="25"/>
      <c r="F75" s="26" t="str">
        <f>"麦贻婷"</f>
        <v>麦贻婷</v>
      </c>
      <c r="G75" s="27"/>
      <c r="H75" s="28"/>
      <c r="I75" s="29"/>
    </row>
    <row r="76" ht="27.75" customHeight="1" spans="1:9">
      <c r="A76" s="21">
        <v>74</v>
      </c>
      <c r="B76" s="22" t="s">
        <v>10</v>
      </c>
      <c r="C76" s="23" t="s">
        <v>11</v>
      </c>
      <c r="D76" s="24">
        <v>1</v>
      </c>
      <c r="E76" s="25"/>
      <c r="F76" s="26" t="str">
        <f>"王海波"</f>
        <v>王海波</v>
      </c>
      <c r="G76" s="27"/>
      <c r="H76" s="28"/>
      <c r="I76" s="29"/>
    </row>
    <row r="77" ht="27.75" customHeight="1" spans="1:9">
      <c r="A77" s="21">
        <v>75</v>
      </c>
      <c r="B77" s="22" t="s">
        <v>10</v>
      </c>
      <c r="C77" s="23" t="s">
        <v>11</v>
      </c>
      <c r="D77" s="24">
        <v>1</v>
      </c>
      <c r="E77" s="25"/>
      <c r="F77" s="26" t="str">
        <f>"刘银银"</f>
        <v>刘银银</v>
      </c>
      <c r="G77" s="27"/>
      <c r="H77" s="28"/>
      <c r="I77" s="29"/>
    </row>
    <row r="78" ht="27.75" customHeight="1" spans="1:9">
      <c r="A78" s="21">
        <v>76</v>
      </c>
      <c r="B78" s="22" t="s">
        <v>10</v>
      </c>
      <c r="C78" s="23" t="s">
        <v>11</v>
      </c>
      <c r="D78" s="24">
        <v>1</v>
      </c>
      <c r="E78" s="25"/>
      <c r="F78" s="26" t="str">
        <f>"陈绪倩"</f>
        <v>陈绪倩</v>
      </c>
      <c r="G78" s="27"/>
      <c r="H78" s="28"/>
      <c r="I78" s="29"/>
    </row>
    <row r="79" ht="27.75" customHeight="1" spans="1:9">
      <c r="A79" s="21">
        <v>77</v>
      </c>
      <c r="B79" s="22" t="s">
        <v>10</v>
      </c>
      <c r="C79" s="23" t="s">
        <v>11</v>
      </c>
      <c r="D79" s="24">
        <v>1</v>
      </c>
      <c r="E79" s="25"/>
      <c r="F79" s="26" t="str">
        <f>"王怡欢"</f>
        <v>王怡欢</v>
      </c>
      <c r="G79" s="27"/>
      <c r="H79" s="28"/>
      <c r="I79" s="29"/>
    </row>
    <row r="80" ht="27.75" customHeight="1" spans="1:9">
      <c r="A80" s="21">
        <v>78</v>
      </c>
      <c r="B80" s="22" t="s">
        <v>10</v>
      </c>
      <c r="C80" s="23" t="s">
        <v>11</v>
      </c>
      <c r="D80" s="24">
        <v>1</v>
      </c>
      <c r="E80" s="25"/>
      <c r="F80" s="26" t="str">
        <f>"井乐"</f>
        <v>井乐</v>
      </c>
      <c r="G80" s="27"/>
      <c r="H80" s="28"/>
      <c r="I80" s="29"/>
    </row>
    <row r="81" ht="27.75" customHeight="1" spans="1:9">
      <c r="A81" s="21">
        <v>79</v>
      </c>
      <c r="B81" s="22" t="s">
        <v>10</v>
      </c>
      <c r="C81" s="23" t="s">
        <v>11</v>
      </c>
      <c r="D81" s="24">
        <v>1</v>
      </c>
      <c r="E81" s="25"/>
      <c r="F81" s="26" t="str">
        <f>"林玉暖"</f>
        <v>林玉暖</v>
      </c>
      <c r="G81" s="27"/>
      <c r="H81" s="28"/>
      <c r="I81" s="29"/>
    </row>
    <row r="82" ht="27.75" customHeight="1" spans="1:9">
      <c r="A82" s="21">
        <v>80</v>
      </c>
      <c r="B82" s="22" t="s">
        <v>10</v>
      </c>
      <c r="C82" s="23" t="s">
        <v>11</v>
      </c>
      <c r="D82" s="24">
        <v>1</v>
      </c>
      <c r="E82" s="25"/>
      <c r="F82" s="26" t="str">
        <f>"王筱"</f>
        <v>王筱</v>
      </c>
      <c r="G82" s="27"/>
      <c r="H82" s="28"/>
      <c r="I82" s="29"/>
    </row>
    <row r="83" ht="27.75" customHeight="1" spans="1:9">
      <c r="A83" s="21">
        <v>81</v>
      </c>
      <c r="B83" s="22" t="s">
        <v>10</v>
      </c>
      <c r="C83" s="23" t="s">
        <v>11</v>
      </c>
      <c r="D83" s="24">
        <v>1</v>
      </c>
      <c r="E83" s="25"/>
      <c r="F83" s="26" t="str">
        <f>"周文静"</f>
        <v>周文静</v>
      </c>
      <c r="G83" s="27"/>
      <c r="H83" s="28"/>
      <c r="I83" s="29"/>
    </row>
    <row r="84" ht="27.75" customHeight="1" spans="1:9">
      <c r="A84" s="21">
        <v>82</v>
      </c>
      <c r="B84" s="22" t="s">
        <v>10</v>
      </c>
      <c r="C84" s="23" t="s">
        <v>11</v>
      </c>
      <c r="D84" s="24">
        <v>1</v>
      </c>
      <c r="E84" s="25"/>
      <c r="F84" s="26" t="str">
        <f>"赵翼"</f>
        <v>赵翼</v>
      </c>
      <c r="G84" s="27"/>
      <c r="H84" s="28"/>
      <c r="I84" s="29"/>
    </row>
    <row r="85" ht="27.75" customHeight="1" spans="1:9">
      <c r="A85" s="21">
        <v>83</v>
      </c>
      <c r="B85" s="22" t="s">
        <v>10</v>
      </c>
      <c r="C85" s="23" t="s">
        <v>11</v>
      </c>
      <c r="D85" s="24">
        <v>1</v>
      </c>
      <c r="E85" s="25"/>
      <c r="F85" s="26" t="str">
        <f>"梁佳美"</f>
        <v>梁佳美</v>
      </c>
      <c r="G85" s="27"/>
      <c r="H85" s="28"/>
      <c r="I85" s="29"/>
    </row>
    <row r="86" ht="27.75" customHeight="1" spans="1:9">
      <c r="A86" s="21">
        <v>84</v>
      </c>
      <c r="B86" s="22" t="s">
        <v>10</v>
      </c>
      <c r="C86" s="23" t="s">
        <v>11</v>
      </c>
      <c r="D86" s="24">
        <v>1</v>
      </c>
      <c r="E86" s="25"/>
      <c r="F86" s="26" t="str">
        <f>"郭培"</f>
        <v>郭培</v>
      </c>
      <c r="G86" s="27"/>
      <c r="H86" s="28"/>
      <c r="I86" s="31" t="s">
        <v>12</v>
      </c>
    </row>
    <row r="87" ht="27.75" customHeight="1" spans="1:9">
      <c r="A87" s="21">
        <v>85</v>
      </c>
      <c r="B87" s="22" t="s">
        <v>10</v>
      </c>
      <c r="C87" s="23" t="s">
        <v>11</v>
      </c>
      <c r="D87" s="24">
        <v>1</v>
      </c>
      <c r="E87" s="25"/>
      <c r="F87" s="26" t="str">
        <f>"蔡瑜"</f>
        <v>蔡瑜</v>
      </c>
      <c r="G87" s="27"/>
      <c r="H87" s="28"/>
      <c r="I87" s="32"/>
    </row>
    <row r="88" ht="27.75" customHeight="1" spans="1:9">
      <c r="A88" s="21">
        <v>86</v>
      </c>
      <c r="B88" s="22" t="s">
        <v>10</v>
      </c>
      <c r="C88" s="23" t="s">
        <v>11</v>
      </c>
      <c r="D88" s="24">
        <v>1</v>
      </c>
      <c r="E88" s="25"/>
      <c r="F88" s="26" t="str">
        <f>"舒苗"</f>
        <v>舒苗</v>
      </c>
      <c r="G88" s="27"/>
      <c r="H88" s="28"/>
      <c r="I88" s="32"/>
    </row>
    <row r="89" ht="27.75" customHeight="1" spans="1:9">
      <c r="A89" s="21">
        <v>87</v>
      </c>
      <c r="B89" s="22" t="s">
        <v>10</v>
      </c>
      <c r="C89" s="23" t="s">
        <v>11</v>
      </c>
      <c r="D89" s="24">
        <v>1</v>
      </c>
      <c r="E89" s="25"/>
      <c r="F89" s="26" t="str">
        <f>"李雪晴"</f>
        <v>李雪晴</v>
      </c>
      <c r="G89" s="27"/>
      <c r="H89" s="28"/>
      <c r="I89" s="32"/>
    </row>
    <row r="90" ht="27.75" customHeight="1" spans="1:9">
      <c r="A90" s="21">
        <v>88</v>
      </c>
      <c r="B90" s="22" t="s">
        <v>10</v>
      </c>
      <c r="C90" s="23" t="s">
        <v>11</v>
      </c>
      <c r="D90" s="24">
        <v>1</v>
      </c>
      <c r="E90" s="25"/>
      <c r="F90" s="26" t="str">
        <f>"杨湘勤"</f>
        <v>杨湘勤</v>
      </c>
      <c r="G90" s="27"/>
      <c r="H90" s="28"/>
      <c r="I90" s="32"/>
    </row>
    <row r="91" ht="27.75" customHeight="1" spans="1:9">
      <c r="A91" s="21">
        <v>89</v>
      </c>
      <c r="B91" s="22" t="s">
        <v>10</v>
      </c>
      <c r="C91" s="23" t="s">
        <v>11</v>
      </c>
      <c r="D91" s="24">
        <v>1</v>
      </c>
      <c r="E91" s="25"/>
      <c r="F91" s="26" t="str">
        <f>"潘婷婷"</f>
        <v>潘婷婷</v>
      </c>
      <c r="G91" s="27"/>
      <c r="H91" s="28"/>
      <c r="I91" s="32"/>
    </row>
    <row r="92" ht="27.75" customHeight="1" spans="1:9">
      <c r="A92" s="21">
        <v>90</v>
      </c>
      <c r="B92" s="22" t="s">
        <v>10</v>
      </c>
      <c r="C92" s="23" t="s">
        <v>11</v>
      </c>
      <c r="D92" s="24">
        <v>1</v>
      </c>
      <c r="E92" s="25"/>
      <c r="F92" s="26" t="str">
        <f>"贾睿超"</f>
        <v>贾睿超</v>
      </c>
      <c r="G92" s="27"/>
      <c r="H92" s="28"/>
      <c r="I92" s="32"/>
    </row>
    <row r="93" ht="27.75" customHeight="1" spans="1:9">
      <c r="A93" s="21">
        <v>91</v>
      </c>
      <c r="B93" s="22" t="s">
        <v>10</v>
      </c>
      <c r="C93" s="23" t="s">
        <v>11</v>
      </c>
      <c r="D93" s="24">
        <v>1</v>
      </c>
      <c r="E93" s="25"/>
      <c r="F93" s="26" t="str">
        <f>"冼丽君"</f>
        <v>冼丽君</v>
      </c>
      <c r="G93" s="27"/>
      <c r="H93" s="28"/>
      <c r="I93" s="32"/>
    </row>
    <row r="94" ht="27.75" customHeight="1" spans="1:9">
      <c r="A94" s="21">
        <v>92</v>
      </c>
      <c r="B94" s="22" t="s">
        <v>10</v>
      </c>
      <c r="C94" s="23" t="s">
        <v>11</v>
      </c>
      <c r="D94" s="24">
        <v>1</v>
      </c>
      <c r="E94" s="25"/>
      <c r="F94" s="26" t="str">
        <f>"邓昌良"</f>
        <v>邓昌良</v>
      </c>
      <c r="G94" s="27"/>
      <c r="H94" s="28"/>
      <c r="I94" s="32"/>
    </row>
    <row r="95" ht="27.75" customHeight="1" spans="1:9">
      <c r="A95" s="21">
        <v>93</v>
      </c>
      <c r="B95" s="22" t="s">
        <v>10</v>
      </c>
      <c r="C95" s="23" t="s">
        <v>11</v>
      </c>
      <c r="D95" s="24">
        <v>1</v>
      </c>
      <c r="E95" s="25"/>
      <c r="F95" s="26" t="str">
        <f>"林莹"</f>
        <v>林莹</v>
      </c>
      <c r="G95" s="27"/>
      <c r="H95" s="28"/>
      <c r="I95" s="32"/>
    </row>
    <row r="96" ht="27.75" customHeight="1" spans="1:9">
      <c r="A96" s="21">
        <v>94</v>
      </c>
      <c r="B96" s="22" t="s">
        <v>10</v>
      </c>
      <c r="C96" s="23" t="s">
        <v>11</v>
      </c>
      <c r="D96" s="24">
        <v>1</v>
      </c>
      <c r="E96" s="25"/>
      <c r="F96" s="26" t="str">
        <f>"郭训斌"</f>
        <v>郭训斌</v>
      </c>
      <c r="G96" s="27"/>
      <c r="H96" s="28"/>
      <c r="I96" s="32"/>
    </row>
    <row r="97" ht="27.75" customHeight="1" spans="1:9">
      <c r="A97" s="21">
        <v>95</v>
      </c>
      <c r="B97" s="22" t="s">
        <v>10</v>
      </c>
      <c r="C97" s="23" t="s">
        <v>11</v>
      </c>
      <c r="D97" s="24">
        <v>1</v>
      </c>
      <c r="E97" s="25"/>
      <c r="F97" s="26" t="str">
        <f>"陶俊"</f>
        <v>陶俊</v>
      </c>
      <c r="G97" s="27"/>
      <c r="H97" s="28"/>
      <c r="I97" s="32"/>
    </row>
    <row r="98" ht="27.75" customHeight="1" spans="1:9">
      <c r="A98" s="21">
        <v>96</v>
      </c>
      <c r="B98" s="22" t="s">
        <v>13</v>
      </c>
      <c r="C98" s="23" t="s">
        <v>14</v>
      </c>
      <c r="D98" s="30">
        <v>1</v>
      </c>
      <c r="E98" s="25"/>
      <c r="F98" s="26" t="str">
        <f>"张鑫"</f>
        <v>张鑫</v>
      </c>
      <c r="G98" s="27"/>
      <c r="H98" s="28"/>
      <c r="I98" s="32"/>
    </row>
    <row r="99" ht="27.75" customHeight="1" spans="1:9">
      <c r="A99" s="21">
        <v>97</v>
      </c>
      <c r="B99" s="22" t="s">
        <v>13</v>
      </c>
      <c r="C99" s="23" t="s">
        <v>14</v>
      </c>
      <c r="D99" s="30">
        <v>1</v>
      </c>
      <c r="E99" s="25"/>
      <c r="F99" s="26" t="str">
        <f>"王强"</f>
        <v>王强</v>
      </c>
      <c r="G99" s="27"/>
      <c r="H99" s="28"/>
      <c r="I99" s="32"/>
    </row>
    <row r="100" ht="27.75" customHeight="1" spans="1:9">
      <c r="A100" s="21">
        <v>98</v>
      </c>
      <c r="B100" s="22" t="s">
        <v>13</v>
      </c>
      <c r="C100" s="23" t="s">
        <v>14</v>
      </c>
      <c r="D100" s="30">
        <v>1</v>
      </c>
      <c r="E100" s="25"/>
      <c r="F100" s="26" t="str">
        <f>"方艺"</f>
        <v>方艺</v>
      </c>
      <c r="G100" s="27"/>
      <c r="H100" s="28"/>
      <c r="I100" s="32"/>
    </row>
    <row r="101" ht="27.75" customHeight="1" spans="1:9">
      <c r="A101" s="21">
        <v>99</v>
      </c>
      <c r="B101" s="22" t="s">
        <v>13</v>
      </c>
      <c r="C101" s="23" t="s">
        <v>14</v>
      </c>
      <c r="D101" s="30">
        <v>1</v>
      </c>
      <c r="E101" s="25"/>
      <c r="F101" s="26" t="str">
        <f>"符笃韩"</f>
        <v>符笃韩</v>
      </c>
      <c r="G101" s="27"/>
      <c r="H101" s="28"/>
      <c r="I101" s="32"/>
    </row>
    <row r="102" ht="27.75" customHeight="1" spans="1:9">
      <c r="A102" s="21">
        <v>100</v>
      </c>
      <c r="B102" s="22" t="s">
        <v>13</v>
      </c>
      <c r="C102" s="23" t="s">
        <v>14</v>
      </c>
      <c r="D102" s="30">
        <v>1</v>
      </c>
      <c r="E102" s="25"/>
      <c r="F102" s="26" t="str">
        <f>"陈玉凤"</f>
        <v>陈玉凤</v>
      </c>
      <c r="G102" s="27"/>
      <c r="H102" s="28"/>
      <c r="I102" s="32"/>
    </row>
    <row r="103" ht="27.75" customHeight="1" spans="1:9">
      <c r="A103" s="21">
        <v>101</v>
      </c>
      <c r="B103" s="22" t="s">
        <v>13</v>
      </c>
      <c r="C103" s="23" t="s">
        <v>14</v>
      </c>
      <c r="D103" s="30">
        <v>1</v>
      </c>
      <c r="E103" s="25"/>
      <c r="F103" s="26" t="str">
        <f>"安东羽"</f>
        <v>安东羽</v>
      </c>
      <c r="G103" s="27"/>
      <c r="H103" s="28"/>
      <c r="I103" s="32"/>
    </row>
    <row r="104" ht="27.75" customHeight="1" spans="1:9">
      <c r="A104" s="21">
        <v>102</v>
      </c>
      <c r="B104" s="22" t="s">
        <v>13</v>
      </c>
      <c r="C104" s="23" t="s">
        <v>14</v>
      </c>
      <c r="D104" s="30">
        <v>1</v>
      </c>
      <c r="E104" s="25"/>
      <c r="F104" s="26" t="str">
        <f>"黎正伟"</f>
        <v>黎正伟</v>
      </c>
      <c r="G104" s="27"/>
      <c r="H104" s="28"/>
      <c r="I104" s="32"/>
    </row>
    <row r="105" ht="27.75" customHeight="1" spans="1:9">
      <c r="A105" s="21">
        <v>103</v>
      </c>
      <c r="B105" s="22" t="s">
        <v>13</v>
      </c>
      <c r="C105" s="23" t="s">
        <v>14</v>
      </c>
      <c r="D105" s="30">
        <v>1</v>
      </c>
      <c r="E105" s="25"/>
      <c r="F105" s="26" t="str">
        <f>"柳红娟"</f>
        <v>柳红娟</v>
      </c>
      <c r="G105" s="27"/>
      <c r="H105" s="28"/>
      <c r="I105" s="32"/>
    </row>
    <row r="106" ht="27.75" customHeight="1" spans="1:9">
      <c r="A106" s="21">
        <v>104</v>
      </c>
      <c r="B106" s="22" t="s">
        <v>13</v>
      </c>
      <c r="C106" s="23" t="s">
        <v>14</v>
      </c>
      <c r="D106" s="30">
        <v>1</v>
      </c>
      <c r="E106" s="25"/>
      <c r="F106" s="26" t="str">
        <f>"谢宗琳"</f>
        <v>谢宗琳</v>
      </c>
      <c r="G106" s="27"/>
      <c r="H106" s="28"/>
      <c r="I106" s="32"/>
    </row>
    <row r="107" ht="27.75" customHeight="1" spans="1:9">
      <c r="A107" s="21">
        <v>105</v>
      </c>
      <c r="B107" s="22" t="s">
        <v>13</v>
      </c>
      <c r="C107" s="23" t="s">
        <v>14</v>
      </c>
      <c r="D107" s="30">
        <v>1</v>
      </c>
      <c r="E107" s="25"/>
      <c r="F107" s="26" t="str">
        <f>"武佳"</f>
        <v>武佳</v>
      </c>
      <c r="G107" s="27"/>
      <c r="H107" s="28"/>
      <c r="I107" s="32"/>
    </row>
    <row r="108" ht="27.75" customHeight="1" spans="1:9">
      <c r="A108" s="21">
        <v>106</v>
      </c>
      <c r="B108" s="22" t="s">
        <v>13</v>
      </c>
      <c r="C108" s="23" t="s">
        <v>14</v>
      </c>
      <c r="D108" s="30">
        <v>1</v>
      </c>
      <c r="E108" s="25"/>
      <c r="F108" s="26" t="str">
        <f>"段龙敏"</f>
        <v>段龙敏</v>
      </c>
      <c r="G108" s="27"/>
      <c r="H108" s="28"/>
      <c r="I108" s="32"/>
    </row>
    <row r="109" ht="27.75" customHeight="1" spans="1:9">
      <c r="A109" s="21">
        <v>107</v>
      </c>
      <c r="B109" s="22" t="s">
        <v>13</v>
      </c>
      <c r="C109" s="23" t="s">
        <v>14</v>
      </c>
      <c r="D109" s="30">
        <v>1</v>
      </c>
      <c r="E109" s="25"/>
      <c r="F109" s="26" t="str">
        <f>"符景帅"</f>
        <v>符景帅</v>
      </c>
      <c r="G109" s="27"/>
      <c r="H109" s="28"/>
      <c r="I109" s="32"/>
    </row>
    <row r="110" ht="27.75" customHeight="1" spans="1:9">
      <c r="A110" s="21">
        <v>108</v>
      </c>
      <c r="B110" s="22" t="s">
        <v>13</v>
      </c>
      <c r="C110" s="23" t="s">
        <v>14</v>
      </c>
      <c r="D110" s="30">
        <v>1</v>
      </c>
      <c r="E110" s="25"/>
      <c r="F110" s="26" t="str">
        <f>"郝财源"</f>
        <v>郝财源</v>
      </c>
      <c r="G110" s="27"/>
      <c r="H110" s="28"/>
      <c r="I110" s="32"/>
    </row>
    <row r="111" ht="27.75" customHeight="1" spans="1:9">
      <c r="A111" s="21">
        <v>109</v>
      </c>
      <c r="B111" s="22" t="s">
        <v>13</v>
      </c>
      <c r="C111" s="23" t="s">
        <v>14</v>
      </c>
      <c r="D111" s="30">
        <v>1</v>
      </c>
      <c r="E111" s="25"/>
      <c r="F111" s="26" t="str">
        <f>"李畅青"</f>
        <v>李畅青</v>
      </c>
      <c r="G111" s="27"/>
      <c r="H111" s="28"/>
      <c r="I111" s="32"/>
    </row>
    <row r="112" ht="27.75" customHeight="1" spans="1:9">
      <c r="A112" s="21">
        <v>110</v>
      </c>
      <c r="B112" s="22" t="s">
        <v>13</v>
      </c>
      <c r="C112" s="23" t="s">
        <v>14</v>
      </c>
      <c r="D112" s="30">
        <v>1</v>
      </c>
      <c r="E112" s="25"/>
      <c r="F112" s="26" t="str">
        <f>"段振龙"</f>
        <v>段振龙</v>
      </c>
      <c r="G112" s="27"/>
      <c r="H112" s="28"/>
      <c r="I112" s="32"/>
    </row>
    <row r="113" ht="27.75" customHeight="1" spans="1:9">
      <c r="A113" s="21">
        <v>111</v>
      </c>
      <c r="B113" s="22" t="s">
        <v>13</v>
      </c>
      <c r="C113" s="23" t="s">
        <v>14</v>
      </c>
      <c r="D113" s="30">
        <v>1</v>
      </c>
      <c r="E113" s="25"/>
      <c r="F113" s="26" t="str">
        <f>"康琳琳"</f>
        <v>康琳琳</v>
      </c>
      <c r="G113" s="27"/>
      <c r="H113" s="28"/>
      <c r="I113" s="33"/>
    </row>
    <row r="114" ht="27.75" customHeight="1" spans="1:9">
      <c r="A114" s="21">
        <v>112</v>
      </c>
      <c r="B114" s="22" t="s">
        <v>13</v>
      </c>
      <c r="C114" s="23" t="s">
        <v>14</v>
      </c>
      <c r="D114" s="30">
        <v>1</v>
      </c>
      <c r="E114" s="25"/>
      <c r="F114" s="26" t="str">
        <f>"吕精妹"</f>
        <v>吕精妹</v>
      </c>
      <c r="G114" s="27"/>
      <c r="H114" s="28"/>
      <c r="I114" s="29" t="s">
        <v>12</v>
      </c>
    </row>
    <row r="115" ht="27.75" customHeight="1" spans="1:9">
      <c r="A115" s="21">
        <v>113</v>
      </c>
      <c r="B115" s="22" t="s">
        <v>13</v>
      </c>
      <c r="C115" s="23" t="s">
        <v>14</v>
      </c>
      <c r="D115" s="30">
        <v>1</v>
      </c>
      <c r="E115" s="25"/>
      <c r="F115" s="26" t="str">
        <f>"董琦"</f>
        <v>董琦</v>
      </c>
      <c r="G115" s="27"/>
      <c r="H115" s="28"/>
      <c r="I115" s="29"/>
    </row>
    <row r="116" ht="27.75" customHeight="1" spans="1:9">
      <c r="A116" s="21">
        <v>114</v>
      </c>
      <c r="B116" s="22" t="s">
        <v>13</v>
      </c>
      <c r="C116" s="23" t="s">
        <v>14</v>
      </c>
      <c r="D116" s="30">
        <v>1</v>
      </c>
      <c r="E116" s="25"/>
      <c r="F116" s="26" t="str">
        <f>"董余思"</f>
        <v>董余思</v>
      </c>
      <c r="G116" s="27"/>
      <c r="H116" s="28"/>
      <c r="I116" s="29"/>
    </row>
    <row r="117" ht="27.75" customHeight="1" spans="1:9">
      <c r="A117" s="21">
        <v>115</v>
      </c>
      <c r="B117" s="22" t="s">
        <v>13</v>
      </c>
      <c r="C117" s="23" t="s">
        <v>14</v>
      </c>
      <c r="D117" s="30">
        <v>1</v>
      </c>
      <c r="E117" s="25"/>
      <c r="F117" s="26" t="str">
        <f>"崔欧阳"</f>
        <v>崔欧阳</v>
      </c>
      <c r="G117" s="27"/>
      <c r="H117" s="28"/>
      <c r="I117" s="29"/>
    </row>
    <row r="118" ht="27.75" customHeight="1" spans="1:9">
      <c r="A118" s="21">
        <v>116</v>
      </c>
      <c r="B118" s="22" t="s">
        <v>13</v>
      </c>
      <c r="C118" s="23" t="s">
        <v>14</v>
      </c>
      <c r="D118" s="30">
        <v>1</v>
      </c>
      <c r="E118" s="25"/>
      <c r="F118" s="26" t="str">
        <f>"肖慧敏"</f>
        <v>肖慧敏</v>
      </c>
      <c r="G118" s="27"/>
      <c r="H118" s="28"/>
      <c r="I118" s="29"/>
    </row>
    <row r="119" ht="27.75" customHeight="1" spans="1:9">
      <c r="A119" s="21">
        <v>117</v>
      </c>
      <c r="B119" s="22" t="s">
        <v>13</v>
      </c>
      <c r="C119" s="23" t="s">
        <v>14</v>
      </c>
      <c r="D119" s="30">
        <v>1</v>
      </c>
      <c r="E119" s="25"/>
      <c r="F119" s="26" t="str">
        <f>"李少卡"</f>
        <v>李少卡</v>
      </c>
      <c r="G119" s="27"/>
      <c r="H119" s="28"/>
      <c r="I119" s="29"/>
    </row>
    <row r="120" ht="27.75" customHeight="1" spans="1:9">
      <c r="A120" s="21">
        <v>118</v>
      </c>
      <c r="B120" s="22" t="s">
        <v>13</v>
      </c>
      <c r="C120" s="23" t="s">
        <v>14</v>
      </c>
      <c r="D120" s="30">
        <v>1</v>
      </c>
      <c r="E120" s="25"/>
      <c r="F120" s="26" t="str">
        <f>"陈琼环"</f>
        <v>陈琼环</v>
      </c>
      <c r="G120" s="27"/>
      <c r="H120" s="28"/>
      <c r="I120" s="29"/>
    </row>
    <row r="121" ht="27.75" customHeight="1" spans="1:9">
      <c r="A121" s="21">
        <v>119</v>
      </c>
      <c r="B121" s="22" t="s">
        <v>13</v>
      </c>
      <c r="C121" s="23" t="s">
        <v>14</v>
      </c>
      <c r="D121" s="30">
        <v>1</v>
      </c>
      <c r="E121" s="25"/>
      <c r="F121" s="26" t="str">
        <f>"黎永泰"</f>
        <v>黎永泰</v>
      </c>
      <c r="G121" s="27"/>
      <c r="H121" s="28"/>
      <c r="I121" s="29"/>
    </row>
    <row r="122" ht="27.75" customHeight="1" spans="1:9">
      <c r="A122" s="21">
        <v>120</v>
      </c>
      <c r="B122" s="22" t="s">
        <v>13</v>
      </c>
      <c r="C122" s="23" t="s">
        <v>14</v>
      </c>
      <c r="D122" s="30">
        <v>1</v>
      </c>
      <c r="E122" s="25"/>
      <c r="F122" s="26" t="str">
        <f>"彭文丽"</f>
        <v>彭文丽</v>
      </c>
      <c r="G122" s="27"/>
      <c r="H122" s="28"/>
      <c r="I122" s="29"/>
    </row>
    <row r="123" ht="27.75" customHeight="1" spans="1:9">
      <c r="A123" s="21">
        <v>121</v>
      </c>
      <c r="B123" s="22" t="s">
        <v>13</v>
      </c>
      <c r="C123" s="23" t="s">
        <v>14</v>
      </c>
      <c r="D123" s="30">
        <v>1</v>
      </c>
      <c r="E123" s="25"/>
      <c r="F123" s="26" t="str">
        <f>"黄文积"</f>
        <v>黄文积</v>
      </c>
      <c r="G123" s="27"/>
      <c r="H123" s="28"/>
      <c r="I123" s="29"/>
    </row>
    <row r="124" ht="27.75" customHeight="1" spans="1:9">
      <c r="A124" s="21">
        <v>122</v>
      </c>
      <c r="B124" s="22" t="s">
        <v>13</v>
      </c>
      <c r="C124" s="23" t="s">
        <v>14</v>
      </c>
      <c r="D124" s="30">
        <v>1</v>
      </c>
      <c r="E124" s="25"/>
      <c r="F124" s="26" t="str">
        <f>"郑伟"</f>
        <v>郑伟</v>
      </c>
      <c r="G124" s="27"/>
      <c r="H124" s="28"/>
      <c r="I124" s="29"/>
    </row>
    <row r="125" ht="27.75" customHeight="1" spans="1:9">
      <c r="A125" s="21">
        <v>123</v>
      </c>
      <c r="B125" s="22" t="s">
        <v>13</v>
      </c>
      <c r="C125" s="23" t="s">
        <v>14</v>
      </c>
      <c r="D125" s="30">
        <v>1</v>
      </c>
      <c r="E125" s="25"/>
      <c r="F125" s="26" t="str">
        <f>"杨青青"</f>
        <v>杨青青</v>
      </c>
      <c r="G125" s="27"/>
      <c r="H125" s="28"/>
      <c r="I125" s="29"/>
    </row>
    <row r="126" ht="27.75" customHeight="1" spans="1:9">
      <c r="A126" s="21">
        <v>124</v>
      </c>
      <c r="B126" s="22" t="s">
        <v>13</v>
      </c>
      <c r="C126" s="23" t="s">
        <v>14</v>
      </c>
      <c r="D126" s="30">
        <v>1</v>
      </c>
      <c r="E126" s="25"/>
      <c r="F126" s="26" t="str">
        <f>"苏杨"</f>
        <v>苏杨</v>
      </c>
      <c r="G126" s="27"/>
      <c r="H126" s="28"/>
      <c r="I126" s="29"/>
    </row>
    <row r="127" ht="27.75" customHeight="1" spans="1:9">
      <c r="A127" s="21">
        <v>125</v>
      </c>
      <c r="B127" s="22" t="s">
        <v>13</v>
      </c>
      <c r="C127" s="23" t="s">
        <v>14</v>
      </c>
      <c r="D127" s="30">
        <v>1</v>
      </c>
      <c r="E127" s="25"/>
      <c r="F127" s="26" t="str">
        <f>"侯德佳"</f>
        <v>侯德佳</v>
      </c>
      <c r="G127" s="27"/>
      <c r="H127" s="28"/>
      <c r="I127" s="29"/>
    </row>
    <row r="128" ht="27.75" customHeight="1" spans="1:9">
      <c r="A128" s="21">
        <v>126</v>
      </c>
      <c r="B128" s="22" t="s">
        <v>13</v>
      </c>
      <c r="C128" s="23" t="s">
        <v>14</v>
      </c>
      <c r="D128" s="30">
        <v>1</v>
      </c>
      <c r="E128" s="25"/>
      <c r="F128" s="26" t="str">
        <f>"李炳霖"</f>
        <v>李炳霖</v>
      </c>
      <c r="G128" s="27"/>
      <c r="H128" s="28"/>
      <c r="I128" s="29"/>
    </row>
    <row r="129" ht="27.75" customHeight="1" spans="1:9">
      <c r="A129" s="21">
        <v>127</v>
      </c>
      <c r="B129" s="22" t="s">
        <v>13</v>
      </c>
      <c r="C129" s="23" t="s">
        <v>14</v>
      </c>
      <c r="D129" s="30">
        <v>1</v>
      </c>
      <c r="E129" s="25"/>
      <c r="F129" s="26" t="str">
        <f>"高冠斌"</f>
        <v>高冠斌</v>
      </c>
      <c r="G129" s="27"/>
      <c r="H129" s="28"/>
      <c r="I129" s="29"/>
    </row>
    <row r="130" ht="27.75" customHeight="1" spans="1:9">
      <c r="A130" s="21">
        <v>128</v>
      </c>
      <c r="B130" s="22" t="s">
        <v>13</v>
      </c>
      <c r="C130" s="23" t="s">
        <v>14</v>
      </c>
      <c r="D130" s="30">
        <v>1</v>
      </c>
      <c r="E130" s="25"/>
      <c r="F130" s="26" t="str">
        <f>"李睿豪"</f>
        <v>李睿豪</v>
      </c>
      <c r="G130" s="27"/>
      <c r="H130" s="28"/>
      <c r="I130" s="29"/>
    </row>
    <row r="131" ht="26" customHeight="1" spans="1:9">
      <c r="A131" s="21">
        <v>129</v>
      </c>
      <c r="B131" s="22" t="s">
        <v>13</v>
      </c>
      <c r="C131" s="23" t="s">
        <v>14</v>
      </c>
      <c r="D131" s="30">
        <v>1</v>
      </c>
      <c r="E131" s="25"/>
      <c r="F131" s="26" t="str">
        <f>"蔡樱"</f>
        <v>蔡樱</v>
      </c>
      <c r="G131" s="27"/>
      <c r="H131" s="28"/>
      <c r="I131" s="29"/>
    </row>
    <row r="132" ht="26" customHeight="1" spans="1:9">
      <c r="A132" s="21">
        <v>130</v>
      </c>
      <c r="B132" s="22" t="s">
        <v>13</v>
      </c>
      <c r="C132" s="23" t="s">
        <v>14</v>
      </c>
      <c r="D132" s="30">
        <v>1</v>
      </c>
      <c r="E132" s="25"/>
      <c r="F132" s="26" t="str">
        <f>"王娇"</f>
        <v>王娇</v>
      </c>
      <c r="G132" s="27"/>
      <c r="H132" s="28"/>
      <c r="I132" s="29"/>
    </row>
    <row r="133" ht="26" customHeight="1" spans="1:9">
      <c r="A133" s="21">
        <v>131</v>
      </c>
      <c r="B133" s="22" t="s">
        <v>13</v>
      </c>
      <c r="C133" s="23" t="s">
        <v>14</v>
      </c>
      <c r="D133" s="30">
        <v>1</v>
      </c>
      <c r="E133" s="25"/>
      <c r="F133" s="26" t="str">
        <f>"敖程"</f>
        <v>敖程</v>
      </c>
      <c r="G133" s="27"/>
      <c r="H133" s="28"/>
      <c r="I133" s="29"/>
    </row>
    <row r="134" ht="26" customHeight="1" spans="1:9">
      <c r="A134" s="21">
        <v>132</v>
      </c>
      <c r="B134" s="22" t="s">
        <v>13</v>
      </c>
      <c r="C134" s="23" t="s">
        <v>14</v>
      </c>
      <c r="D134" s="30">
        <v>1</v>
      </c>
      <c r="E134" s="25"/>
      <c r="F134" s="26" t="str">
        <f>"王晓瑜"</f>
        <v>王晓瑜</v>
      </c>
      <c r="G134" s="27"/>
      <c r="H134" s="28"/>
      <c r="I134" s="29"/>
    </row>
    <row r="135" ht="26" customHeight="1" spans="1:9">
      <c r="A135" s="21">
        <v>133</v>
      </c>
      <c r="B135" s="22" t="s">
        <v>13</v>
      </c>
      <c r="C135" s="23" t="s">
        <v>14</v>
      </c>
      <c r="D135" s="30">
        <v>1</v>
      </c>
      <c r="E135" s="25"/>
      <c r="F135" s="26" t="str">
        <f>"陈有锦"</f>
        <v>陈有锦</v>
      </c>
      <c r="G135" s="27"/>
      <c r="H135" s="28"/>
      <c r="I135" s="29"/>
    </row>
    <row r="136" ht="26" customHeight="1" spans="1:9">
      <c r="A136" s="21">
        <v>134</v>
      </c>
      <c r="B136" s="22" t="s">
        <v>13</v>
      </c>
      <c r="C136" s="23" t="s">
        <v>14</v>
      </c>
      <c r="D136" s="30">
        <v>1</v>
      </c>
      <c r="E136" s="25"/>
      <c r="F136" s="26" t="str">
        <f>"莫仙姬"</f>
        <v>莫仙姬</v>
      </c>
      <c r="G136" s="27"/>
      <c r="H136" s="28"/>
      <c r="I136" s="29"/>
    </row>
    <row r="137" ht="26" customHeight="1" spans="1:9">
      <c r="A137" s="21">
        <v>135</v>
      </c>
      <c r="B137" s="22" t="s">
        <v>13</v>
      </c>
      <c r="C137" s="23" t="s">
        <v>14</v>
      </c>
      <c r="D137" s="30">
        <v>1</v>
      </c>
      <c r="E137" s="25"/>
      <c r="F137" s="26" t="str">
        <f>"莫丽梅"</f>
        <v>莫丽梅</v>
      </c>
      <c r="G137" s="27"/>
      <c r="H137" s="28"/>
      <c r="I137" s="29"/>
    </row>
    <row r="138" ht="26" customHeight="1" spans="1:9">
      <c r="A138" s="21">
        <v>136</v>
      </c>
      <c r="B138" s="22" t="s">
        <v>13</v>
      </c>
      <c r="C138" s="23" t="s">
        <v>14</v>
      </c>
      <c r="D138" s="30">
        <v>1</v>
      </c>
      <c r="E138" s="25"/>
      <c r="F138" s="26" t="str">
        <f>"闫晓丹"</f>
        <v>闫晓丹</v>
      </c>
      <c r="G138" s="27"/>
      <c r="H138" s="28"/>
      <c r="I138" s="29"/>
    </row>
    <row r="139" ht="26" customHeight="1" spans="1:9">
      <c r="A139" s="21">
        <v>137</v>
      </c>
      <c r="B139" s="22" t="s">
        <v>13</v>
      </c>
      <c r="C139" s="23" t="s">
        <v>14</v>
      </c>
      <c r="D139" s="30">
        <v>1</v>
      </c>
      <c r="E139" s="25"/>
      <c r="F139" s="26" t="str">
        <f>"吴文碟"</f>
        <v>吴文碟</v>
      </c>
      <c r="G139" s="27"/>
      <c r="H139" s="28"/>
      <c r="I139" s="29"/>
    </row>
    <row r="140" ht="26" customHeight="1" spans="1:9">
      <c r="A140" s="21">
        <v>138</v>
      </c>
      <c r="B140" s="22" t="s">
        <v>13</v>
      </c>
      <c r="C140" s="23" t="s">
        <v>14</v>
      </c>
      <c r="D140" s="30">
        <v>1</v>
      </c>
      <c r="E140" s="25"/>
      <c r="F140" s="26" t="str">
        <f>"马金爽"</f>
        <v>马金爽</v>
      </c>
      <c r="G140" s="27"/>
      <c r="H140" s="28"/>
      <c r="I140" s="29"/>
    </row>
    <row r="141" ht="26" customHeight="1" spans="1:9">
      <c r="A141" s="21">
        <v>139</v>
      </c>
      <c r="B141" s="22" t="s">
        <v>13</v>
      </c>
      <c r="C141" s="23" t="s">
        <v>14</v>
      </c>
      <c r="D141" s="30">
        <v>1</v>
      </c>
      <c r="E141" s="25"/>
      <c r="F141" s="26" t="str">
        <f>"黄成龙"</f>
        <v>黄成龙</v>
      </c>
      <c r="G141" s="27"/>
      <c r="H141" s="28"/>
      <c r="I141" s="29"/>
    </row>
    <row r="142" ht="30" customHeight="1" spans="1:9">
      <c r="A142" s="21">
        <v>140</v>
      </c>
      <c r="B142" s="22" t="s">
        <v>13</v>
      </c>
      <c r="C142" s="23" t="s">
        <v>14</v>
      </c>
      <c r="D142" s="30">
        <v>1</v>
      </c>
      <c r="E142" s="25"/>
      <c r="F142" s="26" t="str">
        <f>"成赛鹏"</f>
        <v>成赛鹏</v>
      </c>
      <c r="G142" s="27"/>
      <c r="H142" s="28"/>
      <c r="I142" s="29" t="s">
        <v>12</v>
      </c>
    </row>
    <row r="143" ht="30" customHeight="1" spans="1:9">
      <c r="A143" s="21">
        <v>141</v>
      </c>
      <c r="B143" s="22" t="s">
        <v>13</v>
      </c>
      <c r="C143" s="23" t="s">
        <v>14</v>
      </c>
      <c r="D143" s="30">
        <v>1</v>
      </c>
      <c r="E143" s="25"/>
      <c r="F143" s="26" t="str">
        <f>"陈康旭"</f>
        <v>陈康旭</v>
      </c>
      <c r="G143" s="27"/>
      <c r="H143" s="28"/>
      <c r="I143" s="29"/>
    </row>
    <row r="144" ht="27.75" customHeight="1" spans="1:9">
      <c r="A144" s="21">
        <v>142</v>
      </c>
      <c r="B144" s="22" t="s">
        <v>13</v>
      </c>
      <c r="C144" s="23" t="s">
        <v>14</v>
      </c>
      <c r="D144" s="30">
        <v>1</v>
      </c>
      <c r="E144" s="25"/>
      <c r="F144" s="26" t="str">
        <f>"刘浩地"</f>
        <v>刘浩地</v>
      </c>
      <c r="G144" s="27"/>
      <c r="H144" s="28"/>
      <c r="I144" s="29"/>
    </row>
    <row r="145" ht="27.75" customHeight="1" spans="1:9">
      <c r="A145" s="21">
        <v>143</v>
      </c>
      <c r="B145" s="22" t="s">
        <v>13</v>
      </c>
      <c r="C145" s="23" t="s">
        <v>14</v>
      </c>
      <c r="D145" s="30">
        <v>1</v>
      </c>
      <c r="E145" s="25"/>
      <c r="F145" s="26" t="str">
        <f>"吴戈"</f>
        <v>吴戈</v>
      </c>
      <c r="G145" s="27"/>
      <c r="H145" s="28"/>
      <c r="I145" s="29"/>
    </row>
    <row r="146" ht="27.75" customHeight="1" spans="1:9">
      <c r="A146" s="21">
        <v>144</v>
      </c>
      <c r="B146" s="22" t="s">
        <v>15</v>
      </c>
      <c r="C146" s="23" t="s">
        <v>16</v>
      </c>
      <c r="D146" s="30">
        <v>2</v>
      </c>
      <c r="E146" s="34" t="s">
        <v>17</v>
      </c>
      <c r="F146" s="35" t="s">
        <v>18</v>
      </c>
      <c r="G146" s="35">
        <v>79.15</v>
      </c>
      <c r="H146" s="36">
        <v>1</v>
      </c>
      <c r="I146" s="37"/>
    </row>
    <row r="147" ht="27.75" customHeight="1" spans="1:9">
      <c r="A147" s="21">
        <v>145</v>
      </c>
      <c r="B147" s="22" t="s">
        <v>15</v>
      </c>
      <c r="C147" s="23" t="s">
        <v>16</v>
      </c>
      <c r="D147" s="30">
        <v>2</v>
      </c>
      <c r="E147" s="34" t="s">
        <v>19</v>
      </c>
      <c r="F147" s="35" t="s">
        <v>20</v>
      </c>
      <c r="G147" s="35">
        <v>77.5</v>
      </c>
      <c r="H147" s="36">
        <v>2</v>
      </c>
      <c r="I147" s="37"/>
    </row>
    <row r="148" ht="27.75" customHeight="1" spans="1:9">
      <c r="A148" s="21">
        <v>146</v>
      </c>
      <c r="B148" s="22" t="s">
        <v>15</v>
      </c>
      <c r="C148" s="23" t="s">
        <v>16</v>
      </c>
      <c r="D148" s="30">
        <v>2</v>
      </c>
      <c r="E148" s="34" t="s">
        <v>21</v>
      </c>
      <c r="F148" s="35" t="s">
        <v>22</v>
      </c>
      <c r="G148" s="35">
        <v>76.7</v>
      </c>
      <c r="H148" s="36">
        <v>3</v>
      </c>
      <c r="I148" s="37"/>
    </row>
    <row r="149" ht="27.75" customHeight="1" spans="1:9">
      <c r="A149" s="21">
        <v>147</v>
      </c>
      <c r="B149" s="22" t="s">
        <v>15</v>
      </c>
      <c r="C149" s="23" t="s">
        <v>16</v>
      </c>
      <c r="D149" s="30">
        <v>2</v>
      </c>
      <c r="E149" s="34" t="s">
        <v>23</v>
      </c>
      <c r="F149" s="35" t="s">
        <v>24</v>
      </c>
      <c r="G149" s="35">
        <v>76.45</v>
      </c>
      <c r="H149" s="36">
        <v>4</v>
      </c>
      <c r="I149" s="37"/>
    </row>
    <row r="150" ht="27.75" customHeight="1" spans="1:9">
      <c r="A150" s="21">
        <v>148</v>
      </c>
      <c r="B150" s="22" t="s">
        <v>15</v>
      </c>
      <c r="C150" s="23" t="s">
        <v>16</v>
      </c>
      <c r="D150" s="30">
        <v>2</v>
      </c>
      <c r="E150" s="34" t="s">
        <v>25</v>
      </c>
      <c r="F150" s="35" t="s">
        <v>26</v>
      </c>
      <c r="G150" s="35">
        <v>75.9</v>
      </c>
      <c r="H150" s="36">
        <v>5</v>
      </c>
      <c r="I150" s="37"/>
    </row>
    <row r="151" ht="27.75" customHeight="1" spans="1:9">
      <c r="A151" s="21">
        <v>149</v>
      </c>
      <c r="B151" s="22" t="s">
        <v>15</v>
      </c>
      <c r="C151" s="23" t="s">
        <v>16</v>
      </c>
      <c r="D151" s="30">
        <v>2</v>
      </c>
      <c r="E151" s="34" t="s">
        <v>27</v>
      </c>
      <c r="F151" s="35" t="s">
        <v>28</v>
      </c>
      <c r="G151" s="35">
        <v>75.1</v>
      </c>
      <c r="H151" s="36">
        <v>6</v>
      </c>
      <c r="I151" s="37"/>
    </row>
    <row r="152" ht="27.75" customHeight="1" spans="1:9">
      <c r="A152" s="21">
        <v>150</v>
      </c>
      <c r="B152" s="22" t="s">
        <v>29</v>
      </c>
      <c r="C152" s="23" t="s">
        <v>30</v>
      </c>
      <c r="D152" s="30">
        <v>1</v>
      </c>
      <c r="E152" s="35" t="s">
        <v>31</v>
      </c>
      <c r="F152" s="35" t="s">
        <v>32</v>
      </c>
      <c r="G152" s="35">
        <v>63.15</v>
      </c>
      <c r="H152" s="36" t="s">
        <v>33</v>
      </c>
      <c r="I152" s="37"/>
    </row>
    <row r="153" ht="27.75" customHeight="1" spans="1:9">
      <c r="A153" s="21">
        <v>151</v>
      </c>
      <c r="B153" s="22" t="s">
        <v>29</v>
      </c>
      <c r="C153" s="23" t="s">
        <v>30</v>
      </c>
      <c r="D153" s="30">
        <v>1</v>
      </c>
      <c r="E153" s="35" t="s">
        <v>34</v>
      </c>
      <c r="F153" s="35" t="s">
        <v>35</v>
      </c>
      <c r="G153" s="35">
        <v>59.9</v>
      </c>
      <c r="H153" s="36" t="s">
        <v>36</v>
      </c>
      <c r="I153" s="37"/>
    </row>
    <row r="154" ht="27.75" customHeight="1" spans="1:9">
      <c r="A154" s="21">
        <v>152</v>
      </c>
      <c r="B154" s="22" t="s">
        <v>37</v>
      </c>
      <c r="C154" s="23" t="s">
        <v>38</v>
      </c>
      <c r="D154" s="30">
        <v>1</v>
      </c>
      <c r="E154" s="35" t="s">
        <v>39</v>
      </c>
      <c r="F154" s="35" t="s">
        <v>40</v>
      </c>
      <c r="G154" s="35">
        <v>73.95</v>
      </c>
      <c r="H154" s="36" t="s">
        <v>33</v>
      </c>
      <c r="I154" s="37"/>
    </row>
    <row r="155" ht="27.75" customHeight="1" spans="1:9">
      <c r="A155" s="21">
        <v>153</v>
      </c>
      <c r="B155" s="22" t="s">
        <v>37</v>
      </c>
      <c r="C155" s="23" t="s">
        <v>38</v>
      </c>
      <c r="D155" s="30">
        <v>1</v>
      </c>
      <c r="E155" s="35" t="s">
        <v>41</v>
      </c>
      <c r="F155" s="35" t="s">
        <v>42</v>
      </c>
      <c r="G155" s="35">
        <v>73.4</v>
      </c>
      <c r="H155" s="36" t="s">
        <v>36</v>
      </c>
      <c r="I155" s="37"/>
    </row>
    <row r="156" ht="27.75" customHeight="1" spans="1:9">
      <c r="A156" s="21">
        <v>154</v>
      </c>
      <c r="B156" s="22" t="s">
        <v>37</v>
      </c>
      <c r="C156" s="23" t="s">
        <v>38</v>
      </c>
      <c r="D156" s="30">
        <v>1</v>
      </c>
      <c r="E156" s="35" t="s">
        <v>43</v>
      </c>
      <c r="F156" s="35" t="s">
        <v>44</v>
      </c>
      <c r="G156" s="35">
        <v>73.2</v>
      </c>
      <c r="H156" s="36" t="s">
        <v>45</v>
      </c>
      <c r="I156" s="37"/>
    </row>
    <row r="157" ht="27.75" customHeight="1" spans="1:9">
      <c r="A157" s="21">
        <v>155</v>
      </c>
      <c r="B157" s="22" t="s">
        <v>46</v>
      </c>
      <c r="C157" s="23" t="s">
        <v>47</v>
      </c>
      <c r="D157" s="30">
        <v>1</v>
      </c>
      <c r="E157" s="35" t="s">
        <v>48</v>
      </c>
      <c r="F157" s="35" t="s">
        <v>49</v>
      </c>
      <c r="G157" s="35">
        <v>73.5</v>
      </c>
      <c r="H157" s="36" t="s">
        <v>33</v>
      </c>
      <c r="I157" s="37"/>
    </row>
    <row r="158" ht="27.75" customHeight="1" spans="1:9">
      <c r="A158" s="21">
        <v>156</v>
      </c>
      <c r="B158" s="22" t="s">
        <v>46</v>
      </c>
      <c r="C158" s="23" t="s">
        <v>47</v>
      </c>
      <c r="D158" s="30">
        <v>1</v>
      </c>
      <c r="E158" s="35" t="s">
        <v>50</v>
      </c>
      <c r="F158" s="35" t="s">
        <v>51</v>
      </c>
      <c r="G158" s="35">
        <v>73.15</v>
      </c>
      <c r="H158" s="36" t="s">
        <v>36</v>
      </c>
      <c r="I158" s="37"/>
    </row>
    <row r="159" ht="27.75" customHeight="1" spans="1:9">
      <c r="A159" s="21">
        <v>157</v>
      </c>
      <c r="B159" s="22" t="s">
        <v>46</v>
      </c>
      <c r="C159" s="23" t="s">
        <v>47</v>
      </c>
      <c r="D159" s="30">
        <v>1</v>
      </c>
      <c r="E159" s="35" t="s">
        <v>52</v>
      </c>
      <c r="F159" s="35" t="s">
        <v>53</v>
      </c>
      <c r="G159" s="35">
        <v>72.3</v>
      </c>
      <c r="H159" s="36" t="s">
        <v>45</v>
      </c>
      <c r="I159" s="37"/>
    </row>
    <row r="160" ht="27.75" customHeight="1" spans="1:9">
      <c r="A160" s="21">
        <v>158</v>
      </c>
      <c r="B160" s="22" t="s">
        <v>46</v>
      </c>
      <c r="C160" s="23" t="s">
        <v>54</v>
      </c>
      <c r="D160" s="30">
        <v>1</v>
      </c>
      <c r="E160" s="35" t="s">
        <v>55</v>
      </c>
      <c r="F160" s="35" t="s">
        <v>56</v>
      </c>
      <c r="G160" s="35">
        <v>71.4</v>
      </c>
      <c r="H160" s="36" t="s">
        <v>33</v>
      </c>
      <c r="I160" s="37"/>
    </row>
    <row r="161" ht="27.75" customHeight="1" spans="1:9">
      <c r="A161" s="21">
        <v>159</v>
      </c>
      <c r="B161" s="22" t="s">
        <v>46</v>
      </c>
      <c r="C161" s="23" t="s">
        <v>54</v>
      </c>
      <c r="D161" s="30">
        <v>1</v>
      </c>
      <c r="E161" s="35" t="s">
        <v>57</v>
      </c>
      <c r="F161" s="35" t="s">
        <v>58</v>
      </c>
      <c r="G161" s="35">
        <v>69.9</v>
      </c>
      <c r="H161" s="36" t="s">
        <v>36</v>
      </c>
      <c r="I161" s="37"/>
    </row>
    <row r="162" ht="27.75" customHeight="1" spans="1:9">
      <c r="A162" s="21">
        <v>160</v>
      </c>
      <c r="B162" s="22" t="s">
        <v>46</v>
      </c>
      <c r="C162" s="23" t="s">
        <v>54</v>
      </c>
      <c r="D162" s="30">
        <v>1</v>
      </c>
      <c r="E162" s="35" t="s">
        <v>59</v>
      </c>
      <c r="F162" s="35" t="s">
        <v>60</v>
      </c>
      <c r="G162" s="35">
        <v>67.65</v>
      </c>
      <c r="H162" s="36" t="s">
        <v>45</v>
      </c>
      <c r="I162" s="37"/>
    </row>
    <row r="163" ht="27.75" customHeight="1" spans="1:9">
      <c r="A163" s="21">
        <v>161</v>
      </c>
      <c r="B163" s="22" t="s">
        <v>46</v>
      </c>
      <c r="C163" s="23" t="s">
        <v>61</v>
      </c>
      <c r="D163" s="30">
        <v>1</v>
      </c>
      <c r="E163" s="35" t="s">
        <v>62</v>
      </c>
      <c r="F163" s="35" t="s">
        <v>63</v>
      </c>
      <c r="G163" s="35">
        <v>72.95</v>
      </c>
      <c r="H163" s="36" t="s">
        <v>33</v>
      </c>
      <c r="I163" s="37"/>
    </row>
    <row r="164" ht="27.75" customHeight="1" spans="1:9">
      <c r="A164" s="21">
        <v>162</v>
      </c>
      <c r="B164" s="22" t="s">
        <v>46</v>
      </c>
      <c r="C164" s="23" t="s">
        <v>61</v>
      </c>
      <c r="D164" s="30">
        <v>1</v>
      </c>
      <c r="E164" s="35" t="s">
        <v>64</v>
      </c>
      <c r="F164" s="35" t="s">
        <v>65</v>
      </c>
      <c r="G164" s="35">
        <v>71.65</v>
      </c>
      <c r="H164" s="36" t="s">
        <v>36</v>
      </c>
      <c r="I164" s="37"/>
    </row>
    <row r="165" ht="27.75" customHeight="1" spans="1:9">
      <c r="A165" s="21">
        <v>163</v>
      </c>
      <c r="B165" s="22" t="s">
        <v>46</v>
      </c>
      <c r="C165" s="23" t="s">
        <v>61</v>
      </c>
      <c r="D165" s="30">
        <v>1</v>
      </c>
      <c r="E165" s="35" t="s">
        <v>66</v>
      </c>
      <c r="F165" s="35" t="s">
        <v>67</v>
      </c>
      <c r="G165" s="35">
        <v>70.95</v>
      </c>
      <c r="H165" s="36" t="s">
        <v>45</v>
      </c>
      <c r="I165" s="37"/>
    </row>
    <row r="166" ht="27.75" customHeight="1" spans="1:9">
      <c r="A166" s="21">
        <v>164</v>
      </c>
      <c r="B166" s="22" t="s">
        <v>68</v>
      </c>
      <c r="C166" s="23" t="s">
        <v>69</v>
      </c>
      <c r="D166" s="30">
        <v>1</v>
      </c>
      <c r="E166" s="35" t="s">
        <v>70</v>
      </c>
      <c r="F166" s="35" t="s">
        <v>71</v>
      </c>
      <c r="G166" s="35">
        <v>69.05</v>
      </c>
      <c r="H166" s="36" t="s">
        <v>33</v>
      </c>
      <c r="I166" s="37"/>
    </row>
    <row r="167" ht="27.75" customHeight="1" spans="1:9">
      <c r="A167" s="21">
        <v>165</v>
      </c>
      <c r="B167" s="22" t="s">
        <v>68</v>
      </c>
      <c r="C167" s="23" t="s">
        <v>69</v>
      </c>
      <c r="D167" s="30">
        <v>1</v>
      </c>
      <c r="E167" s="35" t="s">
        <v>72</v>
      </c>
      <c r="F167" s="35" t="s">
        <v>73</v>
      </c>
      <c r="G167" s="35">
        <v>68.3</v>
      </c>
      <c r="H167" s="36" t="s">
        <v>36</v>
      </c>
      <c r="I167" s="37"/>
    </row>
    <row r="168" ht="27.75" customHeight="1" spans="1:9">
      <c r="A168" s="21">
        <v>166</v>
      </c>
      <c r="B168" s="22" t="s">
        <v>68</v>
      </c>
      <c r="C168" s="23" t="s">
        <v>69</v>
      </c>
      <c r="D168" s="30">
        <v>1</v>
      </c>
      <c r="E168" s="35" t="s">
        <v>74</v>
      </c>
      <c r="F168" s="35" t="s">
        <v>75</v>
      </c>
      <c r="G168" s="35">
        <v>66.3</v>
      </c>
      <c r="H168" s="36" t="s">
        <v>45</v>
      </c>
      <c r="I168" s="37"/>
    </row>
    <row r="169" ht="27.75" customHeight="1" spans="1:9">
      <c r="A169" s="21">
        <v>167</v>
      </c>
      <c r="B169" s="22" t="s">
        <v>76</v>
      </c>
      <c r="C169" s="23" t="s">
        <v>77</v>
      </c>
      <c r="D169" s="30">
        <v>1</v>
      </c>
      <c r="E169" s="35" t="s">
        <v>78</v>
      </c>
      <c r="F169" s="35" t="s">
        <v>79</v>
      </c>
      <c r="G169" s="35">
        <v>76.1</v>
      </c>
      <c r="H169" s="36" t="s">
        <v>33</v>
      </c>
      <c r="I169" s="37"/>
    </row>
    <row r="170" ht="27.75" customHeight="1" spans="1:9">
      <c r="A170" s="21">
        <v>168</v>
      </c>
      <c r="B170" s="22" t="s">
        <v>76</v>
      </c>
      <c r="C170" s="23" t="s">
        <v>77</v>
      </c>
      <c r="D170" s="30">
        <v>1</v>
      </c>
      <c r="E170" s="35" t="s">
        <v>80</v>
      </c>
      <c r="F170" s="35" t="s">
        <v>81</v>
      </c>
      <c r="G170" s="35">
        <v>71.35</v>
      </c>
      <c r="H170" s="36" t="s">
        <v>36</v>
      </c>
      <c r="I170" s="37"/>
    </row>
    <row r="171" ht="27.75" customHeight="1" spans="1:9">
      <c r="A171" s="21">
        <v>169</v>
      </c>
      <c r="B171" s="22" t="s">
        <v>76</v>
      </c>
      <c r="C171" s="23" t="s">
        <v>77</v>
      </c>
      <c r="D171" s="30">
        <v>1</v>
      </c>
      <c r="E171" s="35" t="s">
        <v>82</v>
      </c>
      <c r="F171" s="35" t="s">
        <v>83</v>
      </c>
      <c r="G171" s="35">
        <v>70</v>
      </c>
      <c r="H171" s="36" t="s">
        <v>45</v>
      </c>
      <c r="I171" s="37"/>
    </row>
    <row r="172" ht="27.75" customHeight="1" spans="1:9">
      <c r="A172" s="21">
        <v>170</v>
      </c>
      <c r="B172" s="22" t="s">
        <v>84</v>
      </c>
      <c r="C172" s="23" t="s">
        <v>85</v>
      </c>
      <c r="D172" s="30">
        <v>1</v>
      </c>
      <c r="E172" s="35" t="s">
        <v>86</v>
      </c>
      <c r="F172" s="35" t="s">
        <v>87</v>
      </c>
      <c r="G172" s="35">
        <v>73.35</v>
      </c>
      <c r="H172" s="36" t="s">
        <v>33</v>
      </c>
      <c r="I172" s="37"/>
    </row>
    <row r="173" ht="27.75" customHeight="1" spans="1:9">
      <c r="A173" s="21">
        <v>171</v>
      </c>
      <c r="B173" s="22" t="s">
        <v>84</v>
      </c>
      <c r="C173" s="23" t="s">
        <v>85</v>
      </c>
      <c r="D173" s="30">
        <v>1</v>
      </c>
      <c r="E173" s="35" t="s">
        <v>88</v>
      </c>
      <c r="F173" s="35" t="s">
        <v>89</v>
      </c>
      <c r="G173" s="35">
        <v>71.1</v>
      </c>
      <c r="H173" s="36" t="s">
        <v>36</v>
      </c>
      <c r="I173" s="37"/>
    </row>
    <row r="174" ht="27.75" customHeight="1" spans="1:9">
      <c r="A174" s="21">
        <v>172</v>
      </c>
      <c r="B174" s="22" t="s">
        <v>84</v>
      </c>
      <c r="C174" s="23" t="s">
        <v>85</v>
      </c>
      <c r="D174" s="30">
        <v>1</v>
      </c>
      <c r="E174" s="35" t="s">
        <v>90</v>
      </c>
      <c r="F174" s="35" t="s">
        <v>91</v>
      </c>
      <c r="G174" s="35">
        <v>70.3</v>
      </c>
      <c r="H174" s="36" t="s">
        <v>45</v>
      </c>
      <c r="I174" s="37"/>
    </row>
    <row r="175" ht="27.75" customHeight="1" spans="1:9">
      <c r="A175" s="21">
        <v>173</v>
      </c>
      <c r="B175" s="22" t="s">
        <v>92</v>
      </c>
      <c r="C175" s="23" t="s">
        <v>93</v>
      </c>
      <c r="D175" s="30">
        <v>1</v>
      </c>
      <c r="E175" s="35" t="s">
        <v>94</v>
      </c>
      <c r="F175" s="35" t="s">
        <v>95</v>
      </c>
      <c r="G175" s="35">
        <v>77.35</v>
      </c>
      <c r="H175" s="36" t="s">
        <v>33</v>
      </c>
      <c r="I175" s="37"/>
    </row>
    <row r="176" ht="27.75" customHeight="1" spans="1:9">
      <c r="A176" s="21">
        <v>174</v>
      </c>
      <c r="B176" s="22" t="s">
        <v>92</v>
      </c>
      <c r="C176" s="23" t="s">
        <v>93</v>
      </c>
      <c r="D176" s="30">
        <v>1</v>
      </c>
      <c r="E176" s="35" t="s">
        <v>96</v>
      </c>
      <c r="F176" s="35" t="s">
        <v>97</v>
      </c>
      <c r="G176" s="35">
        <v>76.55</v>
      </c>
      <c r="H176" s="36" t="s">
        <v>36</v>
      </c>
      <c r="I176" s="37"/>
    </row>
    <row r="177" ht="27.75" customHeight="1" spans="1:9">
      <c r="A177" s="21">
        <v>175</v>
      </c>
      <c r="B177" s="22" t="s">
        <v>92</v>
      </c>
      <c r="C177" s="23" t="s">
        <v>93</v>
      </c>
      <c r="D177" s="30">
        <v>1</v>
      </c>
      <c r="E177" s="35" t="s">
        <v>98</v>
      </c>
      <c r="F177" s="35" t="s">
        <v>99</v>
      </c>
      <c r="G177" s="35">
        <v>76.55</v>
      </c>
      <c r="H177" s="36" t="s">
        <v>36</v>
      </c>
      <c r="I177" s="37"/>
    </row>
    <row r="178" ht="27.75" customHeight="1" spans="1:9">
      <c r="A178" s="21">
        <v>176</v>
      </c>
      <c r="B178" s="22" t="s">
        <v>100</v>
      </c>
      <c r="C178" s="23" t="s">
        <v>101</v>
      </c>
      <c r="D178" s="30">
        <v>1</v>
      </c>
      <c r="E178" s="35" t="s">
        <v>102</v>
      </c>
      <c r="F178" s="35" t="s">
        <v>103</v>
      </c>
      <c r="G178" s="35">
        <v>67.8</v>
      </c>
      <c r="H178" s="36" t="s">
        <v>33</v>
      </c>
      <c r="I178" s="37"/>
    </row>
    <row r="179" ht="27.75" customHeight="1" spans="1:9">
      <c r="A179" s="21">
        <v>177</v>
      </c>
      <c r="B179" s="22" t="s">
        <v>100</v>
      </c>
      <c r="C179" s="23" t="s">
        <v>101</v>
      </c>
      <c r="D179" s="30">
        <v>1</v>
      </c>
      <c r="E179" s="35" t="s">
        <v>104</v>
      </c>
      <c r="F179" s="35" t="s">
        <v>105</v>
      </c>
      <c r="G179" s="35">
        <v>67.65</v>
      </c>
      <c r="H179" s="36" t="s">
        <v>36</v>
      </c>
      <c r="I179" s="37"/>
    </row>
    <row r="180" ht="27.75" customHeight="1" spans="1:9">
      <c r="A180" s="21">
        <v>178</v>
      </c>
      <c r="B180" s="22" t="s">
        <v>100</v>
      </c>
      <c r="C180" s="23" t="s">
        <v>101</v>
      </c>
      <c r="D180" s="30">
        <v>1</v>
      </c>
      <c r="E180" s="35" t="s">
        <v>106</v>
      </c>
      <c r="F180" s="35" t="s">
        <v>107</v>
      </c>
      <c r="G180" s="35">
        <v>67.1</v>
      </c>
      <c r="H180" s="36" t="s">
        <v>45</v>
      </c>
      <c r="I180" s="37"/>
    </row>
    <row r="181" ht="27.75" customHeight="1" spans="1:9">
      <c r="A181" s="21">
        <v>179</v>
      </c>
      <c r="B181" s="22" t="s">
        <v>108</v>
      </c>
      <c r="C181" s="23" t="s">
        <v>109</v>
      </c>
      <c r="D181" s="30">
        <v>1</v>
      </c>
      <c r="E181" s="35" t="s">
        <v>110</v>
      </c>
      <c r="F181" s="35" t="s">
        <v>111</v>
      </c>
      <c r="G181" s="35">
        <v>74.15</v>
      </c>
      <c r="H181" s="36" t="s">
        <v>33</v>
      </c>
      <c r="I181" s="37"/>
    </row>
    <row r="182" ht="27.75" customHeight="1" spans="1:9">
      <c r="A182" s="21">
        <v>180</v>
      </c>
      <c r="B182" s="22" t="s">
        <v>108</v>
      </c>
      <c r="C182" s="23" t="s">
        <v>109</v>
      </c>
      <c r="D182" s="30">
        <v>1</v>
      </c>
      <c r="E182" s="35" t="s">
        <v>112</v>
      </c>
      <c r="F182" s="35" t="s">
        <v>113</v>
      </c>
      <c r="G182" s="35">
        <v>71.55</v>
      </c>
      <c r="H182" s="36" t="s">
        <v>36</v>
      </c>
      <c r="I182" s="37"/>
    </row>
    <row r="183" ht="27.75" customHeight="1" spans="1:9">
      <c r="A183" s="21">
        <v>181</v>
      </c>
      <c r="B183" s="22" t="s">
        <v>108</v>
      </c>
      <c r="C183" s="23" t="s">
        <v>109</v>
      </c>
      <c r="D183" s="30">
        <v>1</v>
      </c>
      <c r="E183" s="35" t="s">
        <v>114</v>
      </c>
      <c r="F183" s="35" t="s">
        <v>115</v>
      </c>
      <c r="G183" s="35">
        <v>69.8</v>
      </c>
      <c r="H183" s="36" t="s">
        <v>45</v>
      </c>
      <c r="I183" s="37"/>
    </row>
    <row r="184" ht="27.75" customHeight="1" spans="1:9">
      <c r="A184" s="21">
        <v>182</v>
      </c>
      <c r="B184" s="22" t="s">
        <v>108</v>
      </c>
      <c r="C184" s="23" t="s">
        <v>116</v>
      </c>
      <c r="D184" s="30">
        <v>1</v>
      </c>
      <c r="E184" s="35" t="s">
        <v>117</v>
      </c>
      <c r="F184" s="35" t="s">
        <v>118</v>
      </c>
      <c r="G184" s="35">
        <v>73.8</v>
      </c>
      <c r="H184" s="36" t="s">
        <v>33</v>
      </c>
      <c r="I184" s="37"/>
    </row>
    <row r="185" ht="27.75" customHeight="1" spans="1:9">
      <c r="A185" s="21">
        <v>183</v>
      </c>
      <c r="B185" s="22" t="s">
        <v>108</v>
      </c>
      <c r="C185" s="23" t="s">
        <v>116</v>
      </c>
      <c r="D185" s="30">
        <v>1</v>
      </c>
      <c r="E185" s="35" t="s">
        <v>119</v>
      </c>
      <c r="F185" s="35" t="s">
        <v>120</v>
      </c>
      <c r="G185" s="35">
        <v>73.2</v>
      </c>
      <c r="H185" s="36" t="s">
        <v>36</v>
      </c>
      <c r="I185" s="37"/>
    </row>
    <row r="186" ht="27.75" customHeight="1" spans="1:9">
      <c r="A186" s="21">
        <v>184</v>
      </c>
      <c r="B186" s="22" t="s">
        <v>108</v>
      </c>
      <c r="C186" s="23" t="s">
        <v>116</v>
      </c>
      <c r="D186" s="30">
        <v>1</v>
      </c>
      <c r="E186" s="35" t="s">
        <v>121</v>
      </c>
      <c r="F186" s="35" t="s">
        <v>122</v>
      </c>
      <c r="G186" s="35">
        <v>70.1</v>
      </c>
      <c r="H186" s="36" t="s">
        <v>45</v>
      </c>
      <c r="I186" s="37"/>
    </row>
    <row r="187" ht="27.75" customHeight="1" spans="1:9">
      <c r="A187" s="21">
        <v>185</v>
      </c>
      <c r="B187" s="22" t="s">
        <v>123</v>
      </c>
      <c r="C187" s="23" t="s">
        <v>124</v>
      </c>
      <c r="D187" s="30">
        <v>1</v>
      </c>
      <c r="E187" s="35" t="s">
        <v>125</v>
      </c>
      <c r="F187" s="35" t="s">
        <v>126</v>
      </c>
      <c r="G187" s="35">
        <v>67.6</v>
      </c>
      <c r="H187" s="36" t="s">
        <v>33</v>
      </c>
      <c r="I187" s="37"/>
    </row>
    <row r="188" ht="27.75" customHeight="1" spans="1:9">
      <c r="A188" s="21">
        <v>186</v>
      </c>
      <c r="B188" s="22" t="s">
        <v>123</v>
      </c>
      <c r="C188" s="23" t="s">
        <v>124</v>
      </c>
      <c r="D188" s="30">
        <v>1</v>
      </c>
      <c r="E188" s="35" t="s">
        <v>127</v>
      </c>
      <c r="F188" s="35" t="s">
        <v>128</v>
      </c>
      <c r="G188" s="35">
        <v>63.15</v>
      </c>
      <c r="H188" s="36" t="s">
        <v>36</v>
      </c>
      <c r="I188" s="37"/>
    </row>
    <row r="189" ht="27.75" customHeight="1" spans="1:9">
      <c r="A189" s="21">
        <v>187</v>
      </c>
      <c r="B189" s="22" t="s">
        <v>123</v>
      </c>
      <c r="C189" s="23" t="s">
        <v>124</v>
      </c>
      <c r="D189" s="30">
        <v>1</v>
      </c>
      <c r="E189" s="35" t="s">
        <v>129</v>
      </c>
      <c r="F189" s="35" t="s">
        <v>130</v>
      </c>
      <c r="G189" s="35">
        <v>60.1</v>
      </c>
      <c r="H189" s="36" t="s">
        <v>45</v>
      </c>
      <c r="I189" s="37"/>
    </row>
    <row r="190" ht="27.75" customHeight="1" spans="1:9">
      <c r="A190" s="21">
        <v>188</v>
      </c>
      <c r="B190" s="22" t="s">
        <v>131</v>
      </c>
      <c r="C190" s="23" t="s">
        <v>132</v>
      </c>
      <c r="D190" s="30">
        <v>1</v>
      </c>
      <c r="E190" s="35" t="s">
        <v>133</v>
      </c>
      <c r="F190" s="35" t="s">
        <v>134</v>
      </c>
      <c r="G190" s="35">
        <v>64.4</v>
      </c>
      <c r="H190" s="36" t="s">
        <v>33</v>
      </c>
      <c r="I190" s="37"/>
    </row>
    <row r="191" ht="27.75" customHeight="1" spans="1:9">
      <c r="A191" s="21">
        <v>189</v>
      </c>
      <c r="B191" s="22" t="s">
        <v>131</v>
      </c>
      <c r="C191" s="23" t="s">
        <v>132</v>
      </c>
      <c r="D191" s="30">
        <v>1</v>
      </c>
      <c r="E191" s="35" t="s">
        <v>135</v>
      </c>
      <c r="F191" s="35" t="s">
        <v>136</v>
      </c>
      <c r="G191" s="35">
        <v>63.6</v>
      </c>
      <c r="H191" s="36" t="s">
        <v>36</v>
      </c>
      <c r="I191" s="37"/>
    </row>
    <row r="192" ht="27.75" customHeight="1" spans="1:9">
      <c r="A192" s="21">
        <v>190</v>
      </c>
      <c r="B192" s="22" t="s">
        <v>131</v>
      </c>
      <c r="C192" s="23" t="s">
        <v>132</v>
      </c>
      <c r="D192" s="30">
        <v>1</v>
      </c>
      <c r="E192" s="35" t="s">
        <v>137</v>
      </c>
      <c r="F192" s="35" t="s">
        <v>138</v>
      </c>
      <c r="G192" s="35">
        <v>62.45</v>
      </c>
      <c r="H192" s="36" t="s">
        <v>45</v>
      </c>
      <c r="I192" s="37"/>
    </row>
    <row r="193" ht="27.75" customHeight="1" spans="1:9">
      <c r="A193" s="21">
        <v>191</v>
      </c>
      <c r="B193" s="22" t="s">
        <v>139</v>
      </c>
      <c r="C193" s="23" t="s">
        <v>140</v>
      </c>
      <c r="D193" s="30">
        <v>1</v>
      </c>
      <c r="E193" s="35" t="s">
        <v>141</v>
      </c>
      <c r="F193" s="35" t="s">
        <v>142</v>
      </c>
      <c r="G193" s="35">
        <v>65.55</v>
      </c>
      <c r="H193" s="36" t="s">
        <v>33</v>
      </c>
      <c r="I193" s="37"/>
    </row>
    <row r="194" ht="27.75" customHeight="1" spans="1:9">
      <c r="A194" s="21">
        <v>192</v>
      </c>
      <c r="B194" s="22" t="s">
        <v>139</v>
      </c>
      <c r="C194" s="23" t="s">
        <v>140</v>
      </c>
      <c r="D194" s="30">
        <v>1</v>
      </c>
      <c r="E194" s="35" t="s">
        <v>143</v>
      </c>
      <c r="F194" s="35" t="s">
        <v>144</v>
      </c>
      <c r="G194" s="35">
        <v>63.75</v>
      </c>
      <c r="H194" s="36" t="s">
        <v>36</v>
      </c>
      <c r="I194" s="37"/>
    </row>
    <row r="195" ht="27.75" customHeight="1" spans="1:9">
      <c r="A195" s="21">
        <v>193</v>
      </c>
      <c r="B195" s="22" t="s">
        <v>139</v>
      </c>
      <c r="C195" s="23" t="s">
        <v>140</v>
      </c>
      <c r="D195" s="30">
        <v>1</v>
      </c>
      <c r="E195" s="35" t="s">
        <v>145</v>
      </c>
      <c r="F195" s="35" t="s">
        <v>146</v>
      </c>
      <c r="G195" s="35">
        <v>63.05</v>
      </c>
      <c r="H195" s="36" t="s">
        <v>45</v>
      </c>
      <c r="I195" s="37"/>
    </row>
    <row r="196" ht="27.75" customHeight="1" spans="1:9">
      <c r="A196" s="21">
        <v>194</v>
      </c>
      <c r="B196" s="22" t="s">
        <v>147</v>
      </c>
      <c r="C196" s="23" t="s">
        <v>148</v>
      </c>
      <c r="D196" s="30">
        <v>1</v>
      </c>
      <c r="E196" s="35" t="s">
        <v>149</v>
      </c>
      <c r="F196" s="35" t="s">
        <v>150</v>
      </c>
      <c r="G196" s="35">
        <v>65.8</v>
      </c>
      <c r="H196" s="36" t="s">
        <v>33</v>
      </c>
      <c r="I196" s="37"/>
    </row>
    <row r="197" ht="27.75" customHeight="1" spans="1:9">
      <c r="A197" s="21">
        <v>195</v>
      </c>
      <c r="B197" s="22" t="s">
        <v>151</v>
      </c>
      <c r="C197" s="23" t="s">
        <v>152</v>
      </c>
      <c r="D197" s="30">
        <v>1</v>
      </c>
      <c r="E197" s="35" t="s">
        <v>153</v>
      </c>
      <c r="F197" s="35" t="s">
        <v>154</v>
      </c>
      <c r="G197" s="35">
        <v>73.95</v>
      </c>
      <c r="H197" s="36" t="s">
        <v>33</v>
      </c>
      <c r="I197" s="37"/>
    </row>
    <row r="198" ht="27.75" customHeight="1" spans="1:9">
      <c r="A198" s="21">
        <v>196</v>
      </c>
      <c r="B198" s="22" t="s">
        <v>151</v>
      </c>
      <c r="C198" s="23" t="s">
        <v>152</v>
      </c>
      <c r="D198" s="30">
        <v>1</v>
      </c>
      <c r="E198" s="35" t="s">
        <v>155</v>
      </c>
      <c r="F198" s="35" t="s">
        <v>156</v>
      </c>
      <c r="G198" s="35">
        <v>72</v>
      </c>
      <c r="H198" s="36" t="s">
        <v>36</v>
      </c>
      <c r="I198" s="37"/>
    </row>
    <row r="199" ht="27.75" customHeight="1" spans="1:9">
      <c r="A199" s="21">
        <v>197</v>
      </c>
      <c r="B199" s="22" t="s">
        <v>151</v>
      </c>
      <c r="C199" s="23" t="s">
        <v>152</v>
      </c>
      <c r="D199" s="30">
        <v>1</v>
      </c>
      <c r="E199" s="35" t="s">
        <v>157</v>
      </c>
      <c r="F199" s="35" t="s">
        <v>158</v>
      </c>
      <c r="G199" s="35">
        <v>71.05</v>
      </c>
      <c r="H199" s="36" t="s">
        <v>45</v>
      </c>
      <c r="I199" s="37"/>
    </row>
    <row r="200" ht="27.75" customHeight="1" spans="1:9">
      <c r="A200" s="21">
        <v>198</v>
      </c>
      <c r="B200" s="22" t="s">
        <v>159</v>
      </c>
      <c r="C200" s="23" t="s">
        <v>160</v>
      </c>
      <c r="D200" s="30">
        <v>1</v>
      </c>
      <c r="E200" s="35" t="s">
        <v>161</v>
      </c>
      <c r="F200" s="35" t="s">
        <v>162</v>
      </c>
      <c r="G200" s="35">
        <v>63.6</v>
      </c>
      <c r="H200" s="36" t="s">
        <v>33</v>
      </c>
      <c r="I200" s="37"/>
    </row>
    <row r="201" ht="27.75" customHeight="1" spans="1:9">
      <c r="A201" s="21">
        <v>199</v>
      </c>
      <c r="B201" s="22" t="s">
        <v>159</v>
      </c>
      <c r="C201" s="23" t="s">
        <v>163</v>
      </c>
      <c r="D201" s="30">
        <v>1</v>
      </c>
      <c r="E201" s="35" t="s">
        <v>164</v>
      </c>
      <c r="F201" s="35" t="s">
        <v>165</v>
      </c>
      <c r="G201" s="35">
        <v>67.7</v>
      </c>
      <c r="H201" s="36" t="s">
        <v>33</v>
      </c>
      <c r="I201" s="37"/>
    </row>
    <row r="202" ht="27.75" customHeight="1" spans="1:9">
      <c r="A202" s="21">
        <v>200</v>
      </c>
      <c r="B202" s="22" t="s">
        <v>159</v>
      </c>
      <c r="C202" s="23" t="s">
        <v>163</v>
      </c>
      <c r="D202" s="30">
        <v>1</v>
      </c>
      <c r="E202" s="35" t="s">
        <v>166</v>
      </c>
      <c r="F202" s="35" t="s">
        <v>167</v>
      </c>
      <c r="G202" s="35">
        <v>64.7</v>
      </c>
      <c r="H202" s="36" t="s">
        <v>36</v>
      </c>
      <c r="I202" s="37"/>
    </row>
    <row r="203" ht="27.75" customHeight="1" spans="1:9">
      <c r="A203" s="21">
        <v>201</v>
      </c>
      <c r="B203" s="22" t="s">
        <v>159</v>
      </c>
      <c r="C203" s="23" t="s">
        <v>163</v>
      </c>
      <c r="D203" s="30">
        <v>1</v>
      </c>
      <c r="E203" s="35" t="s">
        <v>168</v>
      </c>
      <c r="F203" s="35" t="s">
        <v>169</v>
      </c>
      <c r="G203" s="35">
        <v>64.55</v>
      </c>
      <c r="H203" s="36" t="s">
        <v>45</v>
      </c>
      <c r="I203" s="37"/>
    </row>
    <row r="204" ht="27.75" customHeight="1" spans="1:9">
      <c r="A204" s="21">
        <v>202</v>
      </c>
      <c r="B204" s="22" t="s">
        <v>170</v>
      </c>
      <c r="C204" s="23" t="s">
        <v>171</v>
      </c>
      <c r="D204" s="30">
        <v>1</v>
      </c>
      <c r="E204" s="35" t="s">
        <v>172</v>
      </c>
      <c r="F204" s="35" t="s">
        <v>173</v>
      </c>
      <c r="G204" s="35">
        <v>71.2</v>
      </c>
      <c r="H204" s="36" t="s">
        <v>33</v>
      </c>
      <c r="I204" s="37"/>
    </row>
    <row r="205" ht="27.75" customHeight="1" spans="1:9">
      <c r="A205" s="21">
        <v>203</v>
      </c>
      <c r="B205" s="22" t="s">
        <v>170</v>
      </c>
      <c r="C205" s="23" t="s">
        <v>171</v>
      </c>
      <c r="D205" s="30">
        <v>1</v>
      </c>
      <c r="E205" s="35" t="s">
        <v>174</v>
      </c>
      <c r="F205" s="35" t="s">
        <v>175</v>
      </c>
      <c r="G205" s="35">
        <v>67.45</v>
      </c>
      <c r="H205" s="36" t="s">
        <v>36</v>
      </c>
      <c r="I205" s="37"/>
    </row>
    <row r="206" ht="27.75" customHeight="1" spans="1:9">
      <c r="A206" s="21">
        <v>204</v>
      </c>
      <c r="B206" s="22" t="s">
        <v>170</v>
      </c>
      <c r="C206" s="23" t="s">
        <v>171</v>
      </c>
      <c r="D206" s="30">
        <v>1</v>
      </c>
      <c r="E206" s="35" t="s">
        <v>176</v>
      </c>
      <c r="F206" s="35" t="s">
        <v>177</v>
      </c>
      <c r="G206" s="35">
        <v>65.25</v>
      </c>
      <c r="H206" s="36" t="s">
        <v>45</v>
      </c>
      <c r="I206" s="37"/>
    </row>
    <row r="207" ht="27.75" customHeight="1" spans="1:9">
      <c r="A207" s="21">
        <v>205</v>
      </c>
      <c r="B207" s="22" t="s">
        <v>178</v>
      </c>
      <c r="C207" s="23" t="s">
        <v>179</v>
      </c>
      <c r="D207" s="30">
        <v>2</v>
      </c>
      <c r="E207" s="35" t="s">
        <v>180</v>
      </c>
      <c r="F207" s="35" t="s">
        <v>181</v>
      </c>
      <c r="G207" s="35">
        <v>77.75</v>
      </c>
      <c r="H207" s="36" t="s">
        <v>33</v>
      </c>
      <c r="I207" s="37"/>
    </row>
    <row r="208" ht="27.75" customHeight="1" spans="1:9">
      <c r="A208" s="21">
        <v>206</v>
      </c>
      <c r="B208" s="22" t="s">
        <v>178</v>
      </c>
      <c r="C208" s="23" t="s">
        <v>179</v>
      </c>
      <c r="D208" s="30">
        <v>2</v>
      </c>
      <c r="E208" s="35" t="s">
        <v>182</v>
      </c>
      <c r="F208" s="35" t="s">
        <v>183</v>
      </c>
      <c r="G208" s="35">
        <v>74.6</v>
      </c>
      <c r="H208" s="36" t="s">
        <v>36</v>
      </c>
      <c r="I208" s="37"/>
    </row>
    <row r="209" ht="27.75" customHeight="1" spans="1:9">
      <c r="A209" s="21">
        <v>207</v>
      </c>
      <c r="B209" s="22" t="s">
        <v>178</v>
      </c>
      <c r="C209" s="23" t="s">
        <v>179</v>
      </c>
      <c r="D209" s="30">
        <v>2</v>
      </c>
      <c r="E209" s="35" t="s">
        <v>184</v>
      </c>
      <c r="F209" s="35" t="s">
        <v>185</v>
      </c>
      <c r="G209" s="35">
        <v>72.4</v>
      </c>
      <c r="H209" s="36" t="s">
        <v>45</v>
      </c>
      <c r="I209" s="37"/>
    </row>
    <row r="210" ht="27.75" customHeight="1" spans="1:9">
      <c r="A210" s="21">
        <v>208</v>
      </c>
      <c r="B210" s="22" t="s">
        <v>178</v>
      </c>
      <c r="C210" s="23" t="s">
        <v>179</v>
      </c>
      <c r="D210" s="30">
        <v>2</v>
      </c>
      <c r="E210" s="35" t="s">
        <v>186</v>
      </c>
      <c r="F210" s="35" t="s">
        <v>187</v>
      </c>
      <c r="G210" s="35">
        <v>72.2</v>
      </c>
      <c r="H210" s="36" t="s">
        <v>188</v>
      </c>
      <c r="I210" s="37"/>
    </row>
    <row r="211" ht="27.75" customHeight="1" spans="1:9">
      <c r="A211" s="21">
        <v>209</v>
      </c>
      <c r="B211" s="22" t="s">
        <v>178</v>
      </c>
      <c r="C211" s="23" t="s">
        <v>179</v>
      </c>
      <c r="D211" s="30">
        <v>2</v>
      </c>
      <c r="E211" s="35" t="s">
        <v>189</v>
      </c>
      <c r="F211" s="35" t="s">
        <v>190</v>
      </c>
      <c r="G211" s="35">
        <v>71.6</v>
      </c>
      <c r="H211" s="36" t="s">
        <v>191</v>
      </c>
      <c r="I211" s="37"/>
    </row>
    <row r="212" ht="27.75" customHeight="1" spans="1:9">
      <c r="A212" s="21">
        <v>210</v>
      </c>
      <c r="B212" s="22" t="s">
        <v>178</v>
      </c>
      <c r="C212" s="23" t="s">
        <v>179</v>
      </c>
      <c r="D212" s="30">
        <v>2</v>
      </c>
      <c r="E212" s="35" t="s">
        <v>192</v>
      </c>
      <c r="F212" s="35" t="s">
        <v>193</v>
      </c>
      <c r="G212" s="35">
        <v>70.75</v>
      </c>
      <c r="H212" s="36" t="s">
        <v>194</v>
      </c>
      <c r="I212" s="37"/>
    </row>
    <row r="213" ht="27.75" customHeight="1" spans="1:9">
      <c r="A213" s="21">
        <v>211</v>
      </c>
      <c r="B213" s="22" t="s">
        <v>195</v>
      </c>
      <c r="C213" s="23" t="s">
        <v>196</v>
      </c>
      <c r="D213" s="30">
        <v>1</v>
      </c>
      <c r="E213" s="35" t="s">
        <v>197</v>
      </c>
      <c r="F213" s="35" t="s">
        <v>198</v>
      </c>
      <c r="G213" s="35">
        <v>69.15</v>
      </c>
      <c r="H213" s="36" t="s">
        <v>33</v>
      </c>
      <c r="I213" s="37"/>
    </row>
    <row r="214" ht="27.75" customHeight="1" spans="1:9">
      <c r="A214" s="21">
        <v>212</v>
      </c>
      <c r="B214" s="22" t="s">
        <v>195</v>
      </c>
      <c r="C214" s="23" t="s">
        <v>196</v>
      </c>
      <c r="D214" s="30">
        <v>1</v>
      </c>
      <c r="E214" s="35" t="s">
        <v>199</v>
      </c>
      <c r="F214" s="35" t="s">
        <v>200</v>
      </c>
      <c r="G214" s="35">
        <v>64.7</v>
      </c>
      <c r="H214" s="36" t="s">
        <v>36</v>
      </c>
      <c r="I214" s="37"/>
    </row>
    <row r="215" ht="27.75" customHeight="1" spans="1:9">
      <c r="A215" s="21">
        <v>213</v>
      </c>
      <c r="B215" s="22" t="s">
        <v>195</v>
      </c>
      <c r="C215" s="23" t="s">
        <v>196</v>
      </c>
      <c r="D215" s="30">
        <v>1</v>
      </c>
      <c r="E215" s="35" t="s">
        <v>201</v>
      </c>
      <c r="F215" s="35" t="s">
        <v>202</v>
      </c>
      <c r="G215" s="35">
        <v>62.35</v>
      </c>
      <c r="H215" s="36" t="s">
        <v>45</v>
      </c>
      <c r="I215" s="37"/>
    </row>
    <row r="216" ht="27.75" customHeight="1" spans="1:9">
      <c r="A216"/>
      <c r="B216" s="38"/>
      <c r="C216" s="38"/>
      <c r="D216"/>
      <c r="E216"/>
      <c r="F216"/>
      <c r="G216"/>
      <c r="H216"/>
      <c r="I216"/>
    </row>
    <row r="217" ht="27.75" customHeight="1" spans="1:9">
      <c r="A217"/>
      <c r="B217" s="38"/>
      <c r="C217" s="38"/>
      <c r="D217"/>
      <c r="E217"/>
      <c r="F217"/>
      <c r="G217"/>
      <c r="H217"/>
      <c r="I217"/>
    </row>
    <row r="218" ht="27" customHeight="1" spans="1:9">
      <c r="A218"/>
      <c r="B218" s="38"/>
      <c r="C218" s="38"/>
      <c r="D218"/>
      <c r="E218"/>
      <c r="F218"/>
      <c r="G218"/>
      <c r="H218"/>
      <c r="I218"/>
    </row>
    <row r="219" ht="27" customHeight="1" spans="1:9">
      <c r="A219"/>
      <c r="B219" s="38"/>
      <c r="C219" s="38"/>
      <c r="D219"/>
      <c r="E219"/>
      <c r="F219"/>
      <c r="G219"/>
      <c r="H219"/>
      <c r="I219"/>
    </row>
    <row r="220" ht="27" customHeight="1" spans="1:9">
      <c r="A220"/>
      <c r="B220" s="38"/>
      <c r="C220" s="38"/>
      <c r="D220"/>
      <c r="E220"/>
      <c r="F220"/>
      <c r="G220"/>
      <c r="H220"/>
      <c r="I220"/>
    </row>
    <row r="221" ht="27" customHeight="1" spans="1:9">
      <c r="A221"/>
      <c r="B221" s="38"/>
      <c r="C221" s="38"/>
      <c r="D221"/>
      <c r="E221"/>
      <c r="F221"/>
      <c r="G221"/>
      <c r="H221"/>
      <c r="I221"/>
    </row>
    <row r="222" ht="27" customHeight="1" spans="1:9">
      <c r="A222"/>
      <c r="B222" s="38"/>
      <c r="C222" s="38"/>
      <c r="D222"/>
      <c r="E222"/>
      <c r="F222"/>
      <c r="G222"/>
      <c r="H222"/>
      <c r="I222"/>
    </row>
    <row r="223" ht="27" customHeight="1" spans="1:9">
      <c r="A223"/>
      <c r="B223" s="38"/>
      <c r="C223" s="38"/>
      <c r="D223"/>
      <c r="E223"/>
      <c r="F223"/>
      <c r="G223"/>
      <c r="H223"/>
      <c r="I223"/>
    </row>
    <row r="224" ht="27" customHeight="1" spans="1:9">
      <c r="A224"/>
      <c r="B224" s="38"/>
      <c r="C224" s="38"/>
      <c r="D224"/>
      <c r="E224"/>
      <c r="F224"/>
      <c r="G224"/>
      <c r="H224"/>
      <c r="I224"/>
    </row>
    <row r="225" ht="27" customHeight="1" spans="1:9">
      <c r="A225"/>
      <c r="B225" s="38"/>
      <c r="C225" s="38"/>
      <c r="D225"/>
      <c r="E225"/>
      <c r="F225"/>
      <c r="G225"/>
      <c r="H225"/>
      <c r="I225"/>
    </row>
    <row r="226" ht="27" customHeight="1" spans="1:9">
      <c r="A226"/>
      <c r="B226" s="38"/>
      <c r="C226" s="38"/>
      <c r="D226"/>
      <c r="E226"/>
      <c r="F226"/>
      <c r="G226"/>
      <c r="H226"/>
      <c r="I226"/>
    </row>
    <row r="227" ht="27" customHeight="1" spans="1:9">
      <c r="A227"/>
      <c r="B227" s="38"/>
      <c r="C227" s="38"/>
      <c r="D227"/>
      <c r="E227"/>
      <c r="F227"/>
      <c r="G227"/>
      <c r="H227"/>
      <c r="I227"/>
    </row>
    <row r="228" ht="27" customHeight="1" spans="1:9">
      <c r="A228"/>
      <c r="B228" s="38"/>
      <c r="C228" s="38"/>
      <c r="D228"/>
      <c r="E228"/>
      <c r="F228"/>
      <c r="G228"/>
      <c r="H228"/>
      <c r="I228"/>
    </row>
    <row r="229" ht="27" customHeight="1" spans="1:9">
      <c r="A229"/>
      <c r="B229" s="38"/>
      <c r="C229" s="38"/>
      <c r="D229"/>
      <c r="E229"/>
      <c r="F229"/>
      <c r="G229"/>
      <c r="H229"/>
      <c r="I229"/>
    </row>
    <row r="230" ht="27" customHeight="1" spans="1:9">
      <c r="A230"/>
      <c r="B230" s="38"/>
      <c r="C230" s="38"/>
      <c r="D230"/>
      <c r="E230"/>
      <c r="F230"/>
      <c r="G230"/>
      <c r="H230"/>
      <c r="I230"/>
    </row>
    <row r="231" ht="27" customHeight="1" spans="1:9">
      <c r="A231"/>
      <c r="B231" s="38"/>
      <c r="C231" s="38"/>
      <c r="D231"/>
      <c r="E231"/>
      <c r="F231"/>
      <c r="G231"/>
      <c r="H231"/>
      <c r="I231"/>
    </row>
    <row r="232" ht="27" customHeight="1" spans="1:9">
      <c r="A232"/>
      <c r="B232" s="38"/>
      <c r="C232" s="38"/>
      <c r="D232"/>
      <c r="E232"/>
      <c r="F232"/>
      <c r="G232"/>
      <c r="H232"/>
      <c r="I232"/>
    </row>
    <row r="233" ht="27" customHeight="1" spans="1:9">
      <c r="A233"/>
      <c r="B233" s="38"/>
      <c r="C233" s="38"/>
      <c r="D233"/>
      <c r="E233"/>
      <c r="F233"/>
      <c r="G233"/>
      <c r="H233"/>
      <c r="I233"/>
    </row>
    <row r="234" ht="27" customHeight="1" spans="1:9">
      <c r="A234"/>
      <c r="B234" s="38"/>
      <c r="C234" s="38"/>
      <c r="D234"/>
      <c r="E234"/>
      <c r="F234"/>
      <c r="G234"/>
      <c r="H234"/>
      <c r="I234"/>
    </row>
    <row r="235" ht="27" customHeight="1" spans="1:9">
      <c r="A235"/>
      <c r="B235" s="38"/>
      <c r="C235" s="38"/>
      <c r="D235"/>
      <c r="E235"/>
      <c r="F235"/>
      <c r="G235"/>
      <c r="H235"/>
      <c r="I235"/>
    </row>
    <row r="236" ht="27" customHeight="1" spans="1:9">
      <c r="A236"/>
      <c r="B236" s="38"/>
      <c r="C236" s="38"/>
      <c r="D236"/>
      <c r="E236"/>
      <c r="F236"/>
      <c r="G236"/>
      <c r="H236"/>
      <c r="I236"/>
    </row>
    <row r="237" ht="27" customHeight="1" spans="1:9">
      <c r="A237"/>
      <c r="B237" s="38"/>
      <c r="C237" s="38"/>
      <c r="D237"/>
      <c r="E237"/>
      <c r="F237"/>
      <c r="G237"/>
      <c r="H237"/>
      <c r="I237"/>
    </row>
    <row r="238" ht="27" customHeight="1" spans="1:9">
      <c r="A238"/>
      <c r="B238" s="38"/>
      <c r="C238" s="38"/>
      <c r="D238"/>
      <c r="E238"/>
      <c r="F238"/>
      <c r="G238"/>
      <c r="H238"/>
      <c r="I238"/>
    </row>
    <row r="239" ht="27" customHeight="1" spans="1:9">
      <c r="A239"/>
      <c r="B239" s="38"/>
      <c r="C239" s="38"/>
      <c r="D239"/>
      <c r="E239"/>
      <c r="F239"/>
      <c r="G239"/>
      <c r="H239"/>
      <c r="I239"/>
    </row>
    <row r="240" ht="27" customHeight="1" spans="1:9">
      <c r="A240"/>
      <c r="B240" s="38"/>
      <c r="C240" s="38"/>
      <c r="D240"/>
      <c r="E240"/>
      <c r="F240"/>
      <c r="G240"/>
      <c r="H240"/>
      <c r="I240"/>
    </row>
    <row r="241" ht="27" customHeight="1" spans="1:9">
      <c r="A241"/>
      <c r="B241" s="38"/>
      <c r="C241" s="38"/>
      <c r="D241"/>
      <c r="E241"/>
      <c r="F241"/>
      <c r="G241"/>
      <c r="H241"/>
      <c r="I241"/>
    </row>
    <row r="242" ht="27" customHeight="1" spans="1:9">
      <c r="A242"/>
      <c r="B242" s="38"/>
      <c r="C242" s="38"/>
      <c r="D242"/>
      <c r="E242"/>
      <c r="F242"/>
      <c r="G242"/>
      <c r="H242"/>
      <c r="I242"/>
    </row>
    <row r="243" ht="27" customHeight="1" spans="1:9">
      <c r="A243"/>
      <c r="B243" s="38"/>
      <c r="C243" s="38"/>
      <c r="D243"/>
      <c r="E243"/>
      <c r="F243"/>
      <c r="G243"/>
      <c r="H243"/>
      <c r="I243"/>
    </row>
    <row r="244" ht="27" customHeight="1" spans="1:9">
      <c r="A244"/>
      <c r="B244" s="38"/>
      <c r="C244" s="38"/>
      <c r="D244"/>
      <c r="E244"/>
      <c r="F244"/>
      <c r="G244"/>
      <c r="H244"/>
      <c r="I244"/>
    </row>
    <row r="245" ht="27" customHeight="1" spans="1:9">
      <c r="A245"/>
      <c r="B245" s="38"/>
      <c r="C245" s="38"/>
      <c r="D245"/>
      <c r="E245"/>
      <c r="F245"/>
      <c r="G245"/>
      <c r="H245"/>
      <c r="I245"/>
    </row>
    <row r="246" ht="27" customHeight="1" spans="1:9">
      <c r="A246"/>
      <c r="B246" s="38"/>
      <c r="C246" s="38"/>
      <c r="D246"/>
      <c r="E246"/>
      <c r="F246"/>
      <c r="G246"/>
      <c r="H246"/>
      <c r="I246"/>
    </row>
    <row r="247" ht="27" customHeight="1" spans="1:9">
      <c r="A247"/>
      <c r="B247" s="38"/>
      <c r="C247" s="38"/>
      <c r="D247"/>
      <c r="E247"/>
      <c r="F247"/>
      <c r="G247"/>
      <c r="H247"/>
      <c r="I247"/>
    </row>
    <row r="248" ht="27" customHeight="1" spans="1:9">
      <c r="A248"/>
      <c r="B248" s="38"/>
      <c r="C248" s="38"/>
      <c r="D248"/>
      <c r="E248"/>
      <c r="F248"/>
      <c r="G248"/>
      <c r="H248"/>
      <c r="I248"/>
    </row>
    <row r="249" ht="27" customHeight="1" spans="1:9">
      <c r="A249"/>
      <c r="B249" s="38"/>
      <c r="C249" s="38"/>
      <c r="D249"/>
      <c r="E249"/>
      <c r="F249"/>
      <c r="G249"/>
      <c r="H249"/>
      <c r="I249"/>
    </row>
    <row r="250" ht="27" customHeight="1" spans="1:9">
      <c r="A250"/>
      <c r="B250" s="38"/>
      <c r="C250" s="38"/>
      <c r="D250"/>
      <c r="E250"/>
      <c r="F250"/>
      <c r="G250"/>
      <c r="H250"/>
      <c r="I250"/>
    </row>
    <row r="251" ht="27" customHeight="1" spans="1:9">
      <c r="A251"/>
      <c r="B251" s="38"/>
      <c r="C251" s="38"/>
      <c r="D251"/>
      <c r="E251"/>
      <c r="F251"/>
      <c r="G251"/>
      <c r="H251"/>
      <c r="I251"/>
    </row>
    <row r="252" ht="27" customHeight="1" spans="1:9">
      <c r="A252"/>
      <c r="B252" s="38"/>
      <c r="C252" s="38"/>
      <c r="D252"/>
      <c r="E252"/>
      <c r="F252"/>
      <c r="G252"/>
      <c r="H252"/>
      <c r="I252"/>
    </row>
    <row r="253" ht="27" customHeight="1" spans="1:9">
      <c r="A253"/>
      <c r="B253" s="38"/>
      <c r="C253" s="38"/>
      <c r="D253"/>
      <c r="E253"/>
      <c r="F253"/>
      <c r="G253"/>
      <c r="H253"/>
      <c r="I253"/>
    </row>
    <row r="254" ht="27" customHeight="1" spans="1:9">
      <c r="A254"/>
      <c r="B254" s="38"/>
      <c r="C254" s="38"/>
      <c r="D254"/>
      <c r="E254"/>
      <c r="F254"/>
      <c r="G254"/>
      <c r="H254"/>
      <c r="I254"/>
    </row>
    <row r="255" ht="27" customHeight="1" spans="1:9">
      <c r="A255"/>
      <c r="B255" s="38"/>
      <c r="C255" s="38"/>
      <c r="D255"/>
      <c r="E255"/>
      <c r="F255"/>
      <c r="G255"/>
      <c r="H255"/>
      <c r="I255"/>
    </row>
    <row r="256" ht="27" customHeight="1" spans="1:9">
      <c r="A256"/>
      <c r="B256" s="38"/>
      <c r="C256" s="38"/>
      <c r="D256"/>
      <c r="E256"/>
      <c r="F256"/>
      <c r="G256"/>
      <c r="H256"/>
      <c r="I256"/>
    </row>
  </sheetData>
  <mergeCells count="7">
    <mergeCell ref="A1:I1"/>
    <mergeCell ref="I3:I29"/>
    <mergeCell ref="I30:I57"/>
    <mergeCell ref="I58:I85"/>
    <mergeCell ref="I86:I113"/>
    <mergeCell ref="I114:I141"/>
    <mergeCell ref="I142:I145"/>
  </mergeCells>
  <printOptions horizontalCentered="1"/>
  <pageMargins left="0.393055555555556" right="0.393055555555556" top="0.393055555555556" bottom="0.393055555555556" header="0.314583333333333" footer="0.314583333333333"/>
  <pageSetup paperSize="9" scale="90" orientation="portrait" horizontalDpi="600"/>
  <headerFooter>
    <oddFooter>&amp;C第 &amp;P 页，共 &amp;N 页</oddFooter>
  </headerFooter>
  <ignoredErrors>
    <ignoredError sqref="E213:H215 E207:H212 E204:H206 E201:H203 E197:H200 E193:H196 E190:H192 E187:H189 E184:H186 E181:H183 E178:H180 E175:H177 E172:H174 E169:H171 E166:H168 E163:H165 E160:H162 E157:H159 E154:H156 E152:H153 E146:E1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RSJ008</cp:lastModifiedBy>
  <dcterms:created xsi:type="dcterms:W3CDTF">2006-09-16T00:00:00Z</dcterms:created>
  <dcterms:modified xsi:type="dcterms:W3CDTF">2021-07-16T09:37:36Z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5D65B2C1E6D945078308F2E6FDE52978</vt:lpwstr>
  </property>
</Properties>
</file>