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特岗其它学科" sheetId="1" r:id="rId1"/>
    <sheet name="特岗音体美" sheetId="2" r:id="rId2"/>
    <sheet name="乡镇幼儿园" sheetId="3" r:id="rId3"/>
    <sheet name="备案制幼儿园" sheetId="4" r:id="rId4"/>
    <sheet name="备案制（限应届）" sheetId="5" r:id="rId5"/>
  </sheets>
  <definedNames>
    <definedName name="_xlnm.Print_Titles" localSheetId="4">'备案制（限应届）'!$1:$2</definedName>
    <definedName name="_xlnm.Print_Titles" localSheetId="3">'备案制幼儿园'!$1:$2</definedName>
    <definedName name="_xlnm.Print_Titles" localSheetId="0">'特岗其它学科'!$1:$2</definedName>
    <definedName name="_xlnm.Print_Titles" localSheetId="1">'特岗音体美'!$1:$2</definedName>
    <definedName name="_xlnm.Print_Titles" localSheetId="2">'乡镇幼儿园'!$1:$2</definedName>
  </definedNames>
  <calcPr fullCalcOnLoad="1"/>
</workbook>
</file>

<file path=xl/sharedStrings.xml><?xml version="1.0" encoding="utf-8"?>
<sst xmlns="http://schemas.openxmlformats.org/spreadsheetml/2006/main" count="1046" uniqueCount="237">
  <si>
    <t>寻乌县2021年全省统招、“特岗”教师招聘总成绩公布（不含音体美岗位）</t>
  </si>
  <si>
    <t>序号</t>
  </si>
  <si>
    <t>面试序号</t>
  </si>
  <si>
    <t>类别</t>
  </si>
  <si>
    <t>岗位名称</t>
  </si>
  <si>
    <t>岗位代码</t>
  </si>
  <si>
    <t>笔试
成绩</t>
  </si>
  <si>
    <t>笔试
折分</t>
  </si>
  <si>
    <t>面试
成绩</t>
  </si>
  <si>
    <t>面试
折分</t>
  </si>
  <si>
    <t>总成绩</t>
  </si>
  <si>
    <t>排名</t>
  </si>
  <si>
    <t>学历</t>
  </si>
  <si>
    <t>备注</t>
  </si>
  <si>
    <t>1-15</t>
  </si>
  <si>
    <t>特岗</t>
  </si>
  <si>
    <t>初中道德与法治</t>
  </si>
  <si>
    <t>361218215002</t>
  </si>
  <si>
    <t>本科</t>
  </si>
  <si>
    <t>入闱体检</t>
  </si>
  <si>
    <t>2-16</t>
  </si>
  <si>
    <t>初中化学</t>
  </si>
  <si>
    <t>361218207002</t>
  </si>
  <si>
    <t>2-17</t>
  </si>
  <si>
    <t>2-09</t>
  </si>
  <si>
    <t>初中数学</t>
  </si>
  <si>
    <t>361218202003</t>
  </si>
  <si>
    <t>2-10</t>
  </si>
  <si>
    <t>2-14</t>
  </si>
  <si>
    <t>缺考</t>
  </si>
  <si>
    <t>2-15</t>
  </si>
  <si>
    <t>初中物理</t>
  </si>
  <si>
    <t>361218206002</t>
  </si>
  <si>
    <t>3-02</t>
  </si>
  <si>
    <t>初中英语</t>
  </si>
  <si>
    <t>361218203003</t>
  </si>
  <si>
    <t>3-06</t>
  </si>
  <si>
    <t>3-05</t>
  </si>
  <si>
    <t>3-10</t>
  </si>
  <si>
    <t>3-01</t>
  </si>
  <si>
    <t>3-12</t>
  </si>
  <si>
    <t>3-09</t>
  </si>
  <si>
    <t>1-11</t>
  </si>
  <si>
    <t>初中语文</t>
  </si>
  <si>
    <t>361218201003</t>
  </si>
  <si>
    <t>1-07</t>
  </si>
  <si>
    <t>1-14</t>
  </si>
  <si>
    <t>1-05</t>
  </si>
  <si>
    <t>2-04</t>
  </si>
  <si>
    <t>小学数学</t>
  </si>
  <si>
    <t>361218102003</t>
  </si>
  <si>
    <t>大专</t>
  </si>
  <si>
    <t>2-08</t>
  </si>
  <si>
    <t>2-07</t>
  </si>
  <si>
    <t>2-05</t>
  </si>
  <si>
    <t>2-03</t>
  </si>
  <si>
    <t>2-11</t>
  </si>
  <si>
    <t>2-13</t>
  </si>
  <si>
    <t>2-12</t>
  </si>
  <si>
    <t>2-06</t>
  </si>
  <si>
    <t>1-01</t>
  </si>
  <si>
    <t>小学心理健康</t>
  </si>
  <si>
    <t>361218120002</t>
  </si>
  <si>
    <t>2-01</t>
  </si>
  <si>
    <t>小学信息技术</t>
  </si>
  <si>
    <t>361218118002</t>
  </si>
  <si>
    <t>2-02</t>
  </si>
  <si>
    <t>3-03</t>
  </si>
  <si>
    <t>小学英语</t>
  </si>
  <si>
    <t>361218103002</t>
  </si>
  <si>
    <t>3-13</t>
  </si>
  <si>
    <t>3-07</t>
  </si>
  <si>
    <t>3-08</t>
  </si>
  <si>
    <t>3-04</t>
  </si>
  <si>
    <t>3-11</t>
  </si>
  <si>
    <t>1-10</t>
  </si>
  <si>
    <t>小学语文</t>
  </si>
  <si>
    <t>361218101003</t>
  </si>
  <si>
    <t>1-04</t>
  </si>
  <si>
    <t>1-02</t>
  </si>
  <si>
    <t>1-09</t>
  </si>
  <si>
    <t>1-08</t>
  </si>
  <si>
    <t>1-12</t>
  </si>
  <si>
    <t>1-13</t>
  </si>
  <si>
    <t>1-06</t>
  </si>
  <si>
    <t>1-03</t>
  </si>
  <si>
    <t>寻乌县2021年全省统招、“特岗”教师招聘总成绩公布（音体美岗位）</t>
  </si>
  <si>
    <t>4-01</t>
  </si>
  <si>
    <t>小学体育与健康</t>
  </si>
  <si>
    <t>361218112003</t>
  </si>
  <si>
    <t>4-07</t>
  </si>
  <si>
    <t>4-03</t>
  </si>
  <si>
    <t>4-08</t>
  </si>
  <si>
    <t>4-05</t>
  </si>
  <si>
    <t>4-02</t>
  </si>
  <si>
    <t>4-04</t>
  </si>
  <si>
    <t>4-06</t>
  </si>
  <si>
    <t>4-09</t>
  </si>
  <si>
    <t>初中美术</t>
  </si>
  <si>
    <t>361218210002</t>
  </si>
  <si>
    <t>4-11</t>
  </si>
  <si>
    <t>4-10</t>
  </si>
  <si>
    <t>4-12</t>
  </si>
  <si>
    <t>5-①</t>
  </si>
  <si>
    <t>初中音乐</t>
  </si>
  <si>
    <t>361218209002</t>
  </si>
  <si>
    <t>5-③</t>
  </si>
  <si>
    <t>5-②</t>
  </si>
  <si>
    <t>5-④</t>
  </si>
  <si>
    <t>寻乌县2021年全省统招乡镇幼儿园教师总成绩公布</t>
  </si>
  <si>
    <t>5-11</t>
  </si>
  <si>
    <t>统招</t>
  </si>
  <si>
    <t>乡镇幼儿园</t>
  </si>
  <si>
    <t>210200401010</t>
  </si>
  <si>
    <t>5-10</t>
  </si>
  <si>
    <t>5-05</t>
  </si>
  <si>
    <t>5-03</t>
  </si>
  <si>
    <t>5-01</t>
  </si>
  <si>
    <t>5-07</t>
  </si>
  <si>
    <t>5-04</t>
  </si>
  <si>
    <t>5-08</t>
  </si>
  <si>
    <t>5-02</t>
  </si>
  <si>
    <t>5-12</t>
  </si>
  <si>
    <t>5-09</t>
  </si>
  <si>
    <t>5-06</t>
  </si>
  <si>
    <t>寻乌县2021年全省统招幼儿园备案制教师总成绩公布（修正后）</t>
  </si>
  <si>
    <t>面试
修正分</t>
  </si>
  <si>
    <t>8-07</t>
  </si>
  <si>
    <t>幼儿园备案制</t>
  </si>
  <si>
    <t>210200401012</t>
  </si>
  <si>
    <t>8-18</t>
  </si>
  <si>
    <t>9-06</t>
  </si>
  <si>
    <t>10-04</t>
  </si>
  <si>
    <t>10-20</t>
  </si>
  <si>
    <t>10-23</t>
  </si>
  <si>
    <t>8-02</t>
  </si>
  <si>
    <t>9-08</t>
  </si>
  <si>
    <t>8-05</t>
  </si>
  <si>
    <t>9-07</t>
  </si>
  <si>
    <t>9-11</t>
  </si>
  <si>
    <t>9-04</t>
  </si>
  <si>
    <t>9-16</t>
  </si>
  <si>
    <t>10-09</t>
  </si>
  <si>
    <t>8-04</t>
  </si>
  <si>
    <t>8-21</t>
  </si>
  <si>
    <t>8-13</t>
  </si>
  <si>
    <t>10-13</t>
  </si>
  <si>
    <t>9-17</t>
  </si>
  <si>
    <t>9-15</t>
  </si>
  <si>
    <t>9-13</t>
  </si>
  <si>
    <t>9-14</t>
  </si>
  <si>
    <t>8-20</t>
  </si>
  <si>
    <t>8-09</t>
  </si>
  <si>
    <t>8-15</t>
  </si>
  <si>
    <t>9-21</t>
  </si>
  <si>
    <t>9-03</t>
  </si>
  <si>
    <t>9-09</t>
  </si>
  <si>
    <t>8-17</t>
  </si>
  <si>
    <t>9-10</t>
  </si>
  <si>
    <t>10-01</t>
  </si>
  <si>
    <t>10-16</t>
  </si>
  <si>
    <t>10-05</t>
  </si>
  <si>
    <t>8-16</t>
  </si>
  <si>
    <t>8-14</t>
  </si>
  <si>
    <t>9-20</t>
  </si>
  <si>
    <t>10-10</t>
  </si>
  <si>
    <t>8-12</t>
  </si>
  <si>
    <t>10-02</t>
  </si>
  <si>
    <t>10-07</t>
  </si>
  <si>
    <t>1995年</t>
  </si>
  <si>
    <t>10-15</t>
  </si>
  <si>
    <t>10-22</t>
  </si>
  <si>
    <t>10-14</t>
  </si>
  <si>
    <t>10-06</t>
  </si>
  <si>
    <t>8-03</t>
  </si>
  <si>
    <t>10-17</t>
  </si>
  <si>
    <t>10-21</t>
  </si>
  <si>
    <t>10-08</t>
  </si>
  <si>
    <t>8-06</t>
  </si>
  <si>
    <t>8-11</t>
  </si>
  <si>
    <t>8-22</t>
  </si>
  <si>
    <t>8-10</t>
  </si>
  <si>
    <t>9-18</t>
  </si>
  <si>
    <t>10-19</t>
  </si>
  <si>
    <t>9-12</t>
  </si>
  <si>
    <t>8-19</t>
  </si>
  <si>
    <t>10-12</t>
  </si>
  <si>
    <t>8-08</t>
  </si>
  <si>
    <t>10-18</t>
  </si>
  <si>
    <t>9-22</t>
  </si>
  <si>
    <t>10-11</t>
  </si>
  <si>
    <t>8-01</t>
  </si>
  <si>
    <t>10-03</t>
  </si>
  <si>
    <t>9-05</t>
  </si>
  <si>
    <t>9-01</t>
  </si>
  <si>
    <t>9-02</t>
  </si>
  <si>
    <t>9-19</t>
  </si>
  <si>
    <t>说明：
1、修正公式为：考生面试成绩=考生面试得分×（同一职位全部考生平均分÷考生所在面试小组的考生平均分）。公式中计算平均分时，应去掉2个最高分、2个最低分。
2、同一职位全部考生平均分77.51分、第八面试全部考生平均分为76.98分、第九面试全部考生平均分为76.72分、第十面试全部考生平均分为79.02分。
第八面试室考生面试修正成绩=考生面试得分×（77.51÷76.98）。
第九面试室考生面试修正成绩=考生面试得分×（77.51÷76.72）。
第十面试室考生面试修正成绩=考生面试得分×（77.51÷79.02）。</t>
  </si>
  <si>
    <t>寻乌县2021年全省统招幼儿园备案制教师总成绩公布（限应届生）（修正后）</t>
  </si>
  <si>
    <t>7-04</t>
  </si>
  <si>
    <t>幼儿园备案制（限应届生）</t>
  </si>
  <si>
    <t>210200401011</t>
  </si>
  <si>
    <t>7-12</t>
  </si>
  <si>
    <t>7-18</t>
  </si>
  <si>
    <t>6-03</t>
  </si>
  <si>
    <t>6-17</t>
  </si>
  <si>
    <t>6-07</t>
  </si>
  <si>
    <t>6-06</t>
  </si>
  <si>
    <t>6-12</t>
  </si>
  <si>
    <t>7-01</t>
  </si>
  <si>
    <t>7-05</t>
  </si>
  <si>
    <t>7-10</t>
  </si>
  <si>
    <t>6-08</t>
  </si>
  <si>
    <t>6-13</t>
  </si>
  <si>
    <t>7-15</t>
  </si>
  <si>
    <t>6-15</t>
  </si>
  <si>
    <t>7-02</t>
  </si>
  <si>
    <t>7-14</t>
  </si>
  <si>
    <t>7-09</t>
  </si>
  <si>
    <t>6-16</t>
  </si>
  <si>
    <t>6-04</t>
  </si>
  <si>
    <t>7-08</t>
  </si>
  <si>
    <t>7-03</t>
  </si>
  <si>
    <t>6-05</t>
  </si>
  <si>
    <t>6-01</t>
  </si>
  <si>
    <t>6-02</t>
  </si>
  <si>
    <t>7-07</t>
  </si>
  <si>
    <t>6-14</t>
  </si>
  <si>
    <t>7-11</t>
  </si>
  <si>
    <t>7-06</t>
  </si>
  <si>
    <t>6-11</t>
  </si>
  <si>
    <t>7-17</t>
  </si>
  <si>
    <t>6-10</t>
  </si>
  <si>
    <t>7-16</t>
  </si>
  <si>
    <t>7-13</t>
  </si>
  <si>
    <t>6-09</t>
  </si>
  <si>
    <t>说明：
1、修正公式为：考生面试成绩=考生面试得分×（同一职位全部考生平均分÷考生所在面试小组的考生平均分）。公式中计算平均分时，应去掉2个最高分、2个最低分。
2、同一职位全部考生平均分75.39分、第六面试全部考生平均分为80.06分、第七面试全部考生平均分为71.11分。
第六面试室考生面试修正成绩=考生面试得分×（75.39÷80.06）。
第七面试室考生面试修正成绩=考生面试得分×（75.39÷71.11）。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</si>
</sst>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2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8"/>
      <name val="黑体"/>
      <family val="3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0"/>
      <name val="Calibri"/>
      <family val="0"/>
    </font>
    <font>
      <sz val="12"/>
      <color rgb="FFFF0000"/>
      <name val="宋体"/>
      <family val="0"/>
    </font>
    <font>
      <sz val="9"/>
      <name val="Calibri"/>
      <family val="0"/>
    </font>
    <font>
      <sz val="10"/>
      <color rgb="FFFF0000"/>
      <name val="Calibri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9" fillId="8" borderId="0" applyNumberFormat="0" applyBorder="0" applyAlignment="0" applyProtection="0"/>
    <xf numFmtId="0" fontId="16" fillId="0" borderId="5" applyNumberFormat="0" applyFill="0" applyAlignment="0" applyProtection="0"/>
    <xf numFmtId="0" fontId="9" fillId="9" borderId="0" applyNumberFormat="0" applyBorder="0" applyAlignment="0" applyProtection="0"/>
    <xf numFmtId="0" fontId="24" fillId="10" borderId="6" applyNumberFormat="0" applyAlignment="0" applyProtection="0"/>
    <xf numFmtId="0" fontId="21" fillId="10" borderId="1" applyNumberFormat="0" applyAlignment="0" applyProtection="0"/>
    <xf numFmtId="0" fontId="25" fillId="11" borderId="7" applyNumberFormat="0" applyAlignment="0" applyProtection="0"/>
    <xf numFmtId="0" fontId="11" fillId="3" borderId="0" applyNumberFormat="0" applyBorder="0" applyAlignment="0" applyProtection="0"/>
    <xf numFmtId="0" fontId="9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12" fillId="2" borderId="0" applyNumberFormat="0" applyBorder="0" applyAlignment="0" applyProtection="0"/>
    <xf numFmtId="0" fontId="26" fillId="13" borderId="0" applyNumberFormat="0" applyBorder="0" applyAlignment="0" applyProtection="0"/>
    <xf numFmtId="0" fontId="11" fillId="14" borderId="0" applyNumberFormat="0" applyBorder="0" applyAlignment="0" applyProtection="0"/>
    <xf numFmtId="0" fontId="9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20" borderId="0" applyNumberFormat="0" applyBorder="0" applyAlignment="0" applyProtection="0"/>
    <xf numFmtId="0" fontId="11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1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49" fontId="2" fillId="0" borderId="11" xfId="63" applyNumberFormat="1" applyFont="1" applyBorder="1" applyAlignment="1">
      <alignment horizontal="center" vertical="center"/>
      <protection/>
    </xf>
    <xf numFmtId="49" fontId="2" fillId="0" borderId="11" xfId="63" applyNumberFormat="1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49" fontId="3" fillId="0" borderId="11" xfId="63" applyNumberFormat="1" applyFont="1" applyBorder="1" applyAlignment="1">
      <alignment horizontal="center" vertical="center"/>
      <protection/>
    </xf>
    <xf numFmtId="0" fontId="27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1" xfId="63" applyNumberFormat="1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176" fontId="27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30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177" fontId="2" fillId="0" borderId="11" xfId="63" applyNumberFormat="1" applyFont="1" applyBorder="1" applyAlignment="1">
      <alignment horizontal="center" vertical="center" wrapText="1"/>
      <protection/>
    </xf>
    <xf numFmtId="177" fontId="27" fillId="0" borderId="11" xfId="0" applyNumberFormat="1" applyFont="1" applyBorder="1" applyAlignment="1">
      <alignment horizontal="center" vertical="center"/>
    </xf>
    <xf numFmtId="177" fontId="28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63" applyNumberFormat="1" applyFont="1" applyBorder="1" applyAlignment="1">
      <alignment horizontal="center" vertical="center"/>
      <protection/>
    </xf>
    <xf numFmtId="177" fontId="3" fillId="0" borderId="11" xfId="63" applyNumberFormat="1" applyFont="1" applyBorder="1" applyAlignment="1">
      <alignment horizontal="center" vertical="center"/>
      <protection/>
    </xf>
    <xf numFmtId="0" fontId="31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120" zoomScaleNormal="120" workbookViewId="0" topLeftCell="A1">
      <selection activeCell="G5" sqref="G5"/>
    </sheetView>
  </sheetViews>
  <sheetFormatPr defaultColWidth="9.00390625" defaultRowHeight="14.25"/>
  <cols>
    <col min="1" max="1" width="5.00390625" style="0" bestFit="1" customWidth="1"/>
    <col min="2" max="2" width="8.375" style="3" customWidth="1"/>
    <col min="3" max="3" width="5.25390625" style="0" customWidth="1"/>
    <col min="4" max="4" width="20.50390625" style="4" bestFit="1" customWidth="1"/>
    <col min="5" max="5" width="12.00390625" style="0" bestFit="1" customWidth="1"/>
    <col min="6" max="6" width="5.875" style="0" bestFit="1" customWidth="1"/>
    <col min="7" max="7" width="5.875" style="28" customWidth="1"/>
    <col min="8" max="8" width="5.875" style="0" bestFit="1" customWidth="1"/>
    <col min="9" max="9" width="6.75390625" style="28" bestFit="1" customWidth="1"/>
    <col min="10" max="10" width="7.25390625" style="0" customWidth="1"/>
    <col min="11" max="11" width="5.875" style="0" customWidth="1"/>
    <col min="12" max="12" width="6.00390625" style="0" customWidth="1"/>
    <col min="13" max="13" width="7.125" style="0" customWidth="1"/>
  </cols>
  <sheetData>
    <row r="1" spans="1:13" ht="28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1" customFormat="1" ht="27.7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26" t="s">
        <v>7</v>
      </c>
      <c r="H2" s="10" t="s">
        <v>8</v>
      </c>
      <c r="I2" s="26" t="s">
        <v>9</v>
      </c>
      <c r="J2" s="10" t="s">
        <v>10</v>
      </c>
      <c r="K2" s="10" t="s">
        <v>11</v>
      </c>
      <c r="L2" s="20" t="s">
        <v>12</v>
      </c>
      <c r="M2" s="20" t="s">
        <v>13</v>
      </c>
    </row>
    <row r="3" spans="1:13" s="29" customFormat="1" ht="21.75" customHeight="1">
      <c r="A3" s="11">
        <v>1</v>
      </c>
      <c r="B3" s="12" t="s">
        <v>14</v>
      </c>
      <c r="C3" s="30" t="s">
        <v>15</v>
      </c>
      <c r="D3" s="12" t="s">
        <v>16</v>
      </c>
      <c r="E3" s="12" t="s">
        <v>17</v>
      </c>
      <c r="F3" s="30">
        <v>148.5</v>
      </c>
      <c r="G3" s="31">
        <f>F3/4</f>
        <v>37.125</v>
      </c>
      <c r="H3" s="30">
        <v>82.46</v>
      </c>
      <c r="I3" s="31">
        <f>H3/2</f>
        <v>41.23</v>
      </c>
      <c r="J3" s="31">
        <f>G3+I3</f>
        <v>78.35499999999999</v>
      </c>
      <c r="K3" s="30">
        <v>1</v>
      </c>
      <c r="L3" s="11" t="s">
        <v>18</v>
      </c>
      <c r="M3" s="22" t="s">
        <v>19</v>
      </c>
    </row>
    <row r="4" spans="1:13" s="29" customFormat="1" ht="21.75" customHeight="1">
      <c r="A4" s="11"/>
      <c r="B4" s="12"/>
      <c r="C4" s="30"/>
      <c r="D4" s="12"/>
      <c r="E4" s="12"/>
      <c r="F4" s="30"/>
      <c r="G4" s="31"/>
      <c r="H4" s="30"/>
      <c r="I4" s="31"/>
      <c r="J4" s="31"/>
      <c r="K4" s="30"/>
      <c r="L4" s="11"/>
      <c r="M4" s="22"/>
    </row>
    <row r="5" spans="1:13" s="29" customFormat="1" ht="21.75" customHeight="1">
      <c r="A5" s="11">
        <v>2</v>
      </c>
      <c r="B5" s="12" t="s">
        <v>20</v>
      </c>
      <c r="C5" s="30" t="s">
        <v>15</v>
      </c>
      <c r="D5" s="12" t="s">
        <v>21</v>
      </c>
      <c r="E5" s="12" t="s">
        <v>22</v>
      </c>
      <c r="F5" s="30">
        <v>122</v>
      </c>
      <c r="G5" s="31">
        <f>F5/4</f>
        <v>30.5</v>
      </c>
      <c r="H5" s="30">
        <v>85.58</v>
      </c>
      <c r="I5" s="31">
        <f>H5/2</f>
        <v>42.79</v>
      </c>
      <c r="J5" s="31">
        <f>G5+I5</f>
        <v>73.28999999999999</v>
      </c>
      <c r="K5" s="30">
        <v>1</v>
      </c>
      <c r="L5" s="11" t="s">
        <v>18</v>
      </c>
      <c r="M5" s="22" t="s">
        <v>19</v>
      </c>
    </row>
    <row r="6" spans="1:13" s="29" customFormat="1" ht="21.75" customHeight="1">
      <c r="A6" s="11">
        <v>3</v>
      </c>
      <c r="B6" s="12" t="s">
        <v>23</v>
      </c>
      <c r="C6" s="30" t="s">
        <v>15</v>
      </c>
      <c r="D6" s="12" t="s">
        <v>21</v>
      </c>
      <c r="E6" s="12" t="s">
        <v>22</v>
      </c>
      <c r="F6" s="30">
        <v>98</v>
      </c>
      <c r="G6" s="31">
        <f>F6/4</f>
        <v>24.5</v>
      </c>
      <c r="H6" s="30">
        <v>88.16</v>
      </c>
      <c r="I6" s="31">
        <f>H6/2</f>
        <v>44.08</v>
      </c>
      <c r="J6" s="31">
        <f>G6+I6</f>
        <v>68.58</v>
      </c>
      <c r="K6" s="30">
        <v>2</v>
      </c>
      <c r="L6" s="11" t="s">
        <v>18</v>
      </c>
      <c r="M6" s="22" t="s">
        <v>19</v>
      </c>
    </row>
    <row r="7" spans="1:13" s="29" customFormat="1" ht="21.75" customHeight="1">
      <c r="A7" s="11"/>
      <c r="B7" s="12"/>
      <c r="C7" s="30"/>
      <c r="D7" s="12"/>
      <c r="E7" s="12"/>
      <c r="F7" s="30"/>
      <c r="G7" s="31"/>
      <c r="H7" s="30"/>
      <c r="I7" s="31"/>
      <c r="J7" s="31"/>
      <c r="K7" s="30"/>
      <c r="L7" s="11"/>
      <c r="M7" s="22"/>
    </row>
    <row r="8" spans="1:13" s="29" customFormat="1" ht="21.75" customHeight="1">
      <c r="A8" s="11">
        <v>4</v>
      </c>
      <c r="B8" s="12" t="s">
        <v>24</v>
      </c>
      <c r="C8" s="30" t="s">
        <v>15</v>
      </c>
      <c r="D8" s="12" t="s">
        <v>25</v>
      </c>
      <c r="E8" s="12" t="s">
        <v>26</v>
      </c>
      <c r="F8" s="30">
        <v>134</v>
      </c>
      <c r="G8" s="31">
        <f>F8/4</f>
        <v>33.5</v>
      </c>
      <c r="H8" s="30">
        <v>86.84</v>
      </c>
      <c r="I8" s="31">
        <f>H8/2</f>
        <v>43.42</v>
      </c>
      <c r="J8" s="31">
        <f>G8+I8</f>
        <v>76.92</v>
      </c>
      <c r="K8" s="30">
        <v>1</v>
      </c>
      <c r="L8" s="11" t="s">
        <v>18</v>
      </c>
      <c r="M8" s="22" t="s">
        <v>19</v>
      </c>
    </row>
    <row r="9" spans="1:13" s="29" customFormat="1" ht="21.75" customHeight="1">
      <c r="A9" s="11">
        <v>5</v>
      </c>
      <c r="B9" s="12" t="s">
        <v>27</v>
      </c>
      <c r="C9" s="30" t="s">
        <v>15</v>
      </c>
      <c r="D9" s="12" t="s">
        <v>25</v>
      </c>
      <c r="E9" s="12" t="s">
        <v>26</v>
      </c>
      <c r="F9" s="30">
        <v>120</v>
      </c>
      <c r="G9" s="31">
        <f>F9/4</f>
        <v>30</v>
      </c>
      <c r="H9" s="30">
        <v>84.96</v>
      </c>
      <c r="I9" s="31">
        <f>H9/2</f>
        <v>42.48</v>
      </c>
      <c r="J9" s="31">
        <f>G9+I9</f>
        <v>72.47999999999999</v>
      </c>
      <c r="K9" s="30">
        <v>2</v>
      </c>
      <c r="L9" s="11" t="s">
        <v>18</v>
      </c>
      <c r="M9" s="22" t="s">
        <v>19</v>
      </c>
    </row>
    <row r="10" spans="1:13" s="29" customFormat="1" ht="21.75" customHeight="1">
      <c r="A10" s="11">
        <v>6</v>
      </c>
      <c r="B10" s="12" t="s">
        <v>28</v>
      </c>
      <c r="C10" s="30" t="s">
        <v>15</v>
      </c>
      <c r="D10" s="12" t="s">
        <v>25</v>
      </c>
      <c r="E10" s="12" t="s">
        <v>26</v>
      </c>
      <c r="F10" s="30">
        <v>108.5</v>
      </c>
      <c r="G10" s="31">
        <f>F10/4</f>
        <v>27.125</v>
      </c>
      <c r="H10" s="30">
        <v>84.38</v>
      </c>
      <c r="I10" s="31">
        <f>H10/2</f>
        <v>42.19</v>
      </c>
      <c r="J10" s="31">
        <f>G10+I10</f>
        <v>69.315</v>
      </c>
      <c r="K10" s="30">
        <v>3</v>
      </c>
      <c r="L10" s="11" t="s">
        <v>18</v>
      </c>
      <c r="M10" s="22" t="s">
        <v>19</v>
      </c>
    </row>
    <row r="11" spans="1:13" s="29" customFormat="1" ht="21.75" customHeight="1">
      <c r="A11" s="11">
        <v>7</v>
      </c>
      <c r="B11" s="12"/>
      <c r="C11" s="30" t="s">
        <v>15</v>
      </c>
      <c r="D11" s="12" t="s">
        <v>25</v>
      </c>
      <c r="E11" s="12" t="s">
        <v>26</v>
      </c>
      <c r="F11" s="30">
        <v>109.5</v>
      </c>
      <c r="G11" s="31"/>
      <c r="H11" s="30"/>
      <c r="I11" s="31"/>
      <c r="J11" s="31"/>
      <c r="K11" s="30"/>
      <c r="L11" s="11" t="s">
        <v>18</v>
      </c>
      <c r="M11" s="22" t="s">
        <v>29</v>
      </c>
    </row>
    <row r="12" spans="1:13" s="29" customFormat="1" ht="21.75" customHeight="1">
      <c r="A12" s="11"/>
      <c r="B12" s="12"/>
      <c r="C12" s="30"/>
      <c r="D12" s="12"/>
      <c r="E12" s="12"/>
      <c r="F12" s="30"/>
      <c r="G12" s="31"/>
      <c r="H12" s="30"/>
      <c r="I12" s="31"/>
      <c r="J12" s="31"/>
      <c r="K12" s="30"/>
      <c r="L12" s="11"/>
      <c r="M12" s="22"/>
    </row>
    <row r="13" spans="1:13" s="29" customFormat="1" ht="21.75" customHeight="1">
      <c r="A13" s="11">
        <v>8</v>
      </c>
      <c r="B13" s="12" t="s">
        <v>30</v>
      </c>
      <c r="C13" s="30" t="s">
        <v>15</v>
      </c>
      <c r="D13" s="12" t="s">
        <v>31</v>
      </c>
      <c r="E13" s="12" t="s">
        <v>32</v>
      </c>
      <c r="F13" s="30">
        <v>107</v>
      </c>
      <c r="G13" s="31">
        <f>F13/4</f>
        <v>26.75</v>
      </c>
      <c r="H13" s="30">
        <v>84.94</v>
      </c>
      <c r="I13" s="31">
        <f>H13/2</f>
        <v>42.47</v>
      </c>
      <c r="J13" s="31">
        <f>G13+I13</f>
        <v>69.22</v>
      </c>
      <c r="K13" s="30">
        <v>1</v>
      </c>
      <c r="L13" s="11" t="s">
        <v>18</v>
      </c>
      <c r="M13" s="22" t="s">
        <v>19</v>
      </c>
    </row>
    <row r="14" spans="1:13" s="29" customFormat="1" ht="21.75" customHeight="1">
      <c r="A14" s="11"/>
      <c r="B14" s="12"/>
      <c r="C14" s="30"/>
      <c r="D14" s="12"/>
      <c r="E14" s="12"/>
      <c r="F14" s="30"/>
      <c r="G14" s="31"/>
      <c r="H14" s="30"/>
      <c r="I14" s="31"/>
      <c r="J14" s="31"/>
      <c r="K14" s="30"/>
      <c r="L14" s="11"/>
      <c r="M14" s="22"/>
    </row>
    <row r="15" spans="1:13" s="29" customFormat="1" ht="21.75" customHeight="1">
      <c r="A15" s="11">
        <v>9</v>
      </c>
      <c r="B15" s="12" t="s">
        <v>33</v>
      </c>
      <c r="C15" s="30" t="s">
        <v>15</v>
      </c>
      <c r="D15" s="12" t="s">
        <v>34</v>
      </c>
      <c r="E15" s="12" t="s">
        <v>35</v>
      </c>
      <c r="F15" s="30">
        <v>148</v>
      </c>
      <c r="G15" s="31">
        <f aca="true" t="shared" si="0" ref="G15:G21">F15/4</f>
        <v>37</v>
      </c>
      <c r="H15" s="30">
        <v>90.36</v>
      </c>
      <c r="I15" s="31">
        <f aca="true" t="shared" si="1" ref="I15:I21">H15/2</f>
        <v>45.18</v>
      </c>
      <c r="J15" s="31">
        <f aca="true" t="shared" si="2" ref="J15:J21">G15+I15</f>
        <v>82.18</v>
      </c>
      <c r="K15" s="30">
        <v>1</v>
      </c>
      <c r="L15" s="11" t="s">
        <v>18</v>
      </c>
      <c r="M15" s="22" t="s">
        <v>19</v>
      </c>
    </row>
    <row r="16" spans="1:13" s="29" customFormat="1" ht="21.75" customHeight="1">
      <c r="A16" s="11">
        <v>10</v>
      </c>
      <c r="B16" s="12" t="s">
        <v>36</v>
      </c>
      <c r="C16" s="30" t="s">
        <v>15</v>
      </c>
      <c r="D16" s="12" t="s">
        <v>34</v>
      </c>
      <c r="E16" s="12" t="s">
        <v>35</v>
      </c>
      <c r="F16" s="30">
        <v>133.5</v>
      </c>
      <c r="G16" s="31">
        <f t="shared" si="0"/>
        <v>33.375</v>
      </c>
      <c r="H16" s="30">
        <v>90.56</v>
      </c>
      <c r="I16" s="31">
        <f t="shared" si="1"/>
        <v>45.28</v>
      </c>
      <c r="J16" s="31">
        <f t="shared" si="2"/>
        <v>78.655</v>
      </c>
      <c r="K16" s="30">
        <v>2</v>
      </c>
      <c r="L16" s="11" t="s">
        <v>18</v>
      </c>
      <c r="M16" s="22" t="s">
        <v>19</v>
      </c>
    </row>
    <row r="17" spans="1:13" s="29" customFormat="1" ht="21.75" customHeight="1">
      <c r="A17" s="11">
        <v>11</v>
      </c>
      <c r="B17" s="12" t="s">
        <v>37</v>
      </c>
      <c r="C17" s="30" t="s">
        <v>15</v>
      </c>
      <c r="D17" s="12" t="s">
        <v>34</v>
      </c>
      <c r="E17" s="12" t="s">
        <v>35</v>
      </c>
      <c r="F17" s="30">
        <v>134</v>
      </c>
      <c r="G17" s="31">
        <f t="shared" si="0"/>
        <v>33.5</v>
      </c>
      <c r="H17" s="30">
        <v>86.36</v>
      </c>
      <c r="I17" s="31">
        <f t="shared" si="1"/>
        <v>43.18</v>
      </c>
      <c r="J17" s="31">
        <f t="shared" si="2"/>
        <v>76.68</v>
      </c>
      <c r="K17" s="30">
        <v>3</v>
      </c>
      <c r="L17" s="11" t="s">
        <v>18</v>
      </c>
      <c r="M17" s="22" t="s">
        <v>19</v>
      </c>
    </row>
    <row r="18" spans="1:13" s="29" customFormat="1" ht="21.75" customHeight="1">
      <c r="A18" s="11">
        <v>12</v>
      </c>
      <c r="B18" s="12" t="s">
        <v>38</v>
      </c>
      <c r="C18" s="30" t="s">
        <v>15</v>
      </c>
      <c r="D18" s="12" t="s">
        <v>34</v>
      </c>
      <c r="E18" s="12" t="s">
        <v>35</v>
      </c>
      <c r="F18" s="30">
        <v>118</v>
      </c>
      <c r="G18" s="31">
        <f t="shared" si="0"/>
        <v>29.5</v>
      </c>
      <c r="H18" s="30">
        <v>88.3</v>
      </c>
      <c r="I18" s="31">
        <f t="shared" si="1"/>
        <v>44.15</v>
      </c>
      <c r="J18" s="31">
        <f t="shared" si="2"/>
        <v>73.65</v>
      </c>
      <c r="K18" s="30"/>
      <c r="L18" s="11" t="s">
        <v>18</v>
      </c>
      <c r="M18" s="22"/>
    </row>
    <row r="19" spans="1:13" s="29" customFormat="1" ht="21.75" customHeight="1">
      <c r="A19" s="11">
        <v>13</v>
      </c>
      <c r="B19" s="12" t="s">
        <v>39</v>
      </c>
      <c r="C19" s="30" t="s">
        <v>15</v>
      </c>
      <c r="D19" s="12" t="s">
        <v>34</v>
      </c>
      <c r="E19" s="12" t="s">
        <v>35</v>
      </c>
      <c r="F19" s="30">
        <v>117.5</v>
      </c>
      <c r="G19" s="31">
        <f t="shared" si="0"/>
        <v>29.375</v>
      </c>
      <c r="H19" s="30">
        <v>87.6</v>
      </c>
      <c r="I19" s="31">
        <f t="shared" si="1"/>
        <v>43.8</v>
      </c>
      <c r="J19" s="31">
        <f t="shared" si="2"/>
        <v>73.175</v>
      </c>
      <c r="K19" s="30"/>
      <c r="L19" s="11" t="s">
        <v>18</v>
      </c>
      <c r="M19" s="22"/>
    </row>
    <row r="20" spans="1:13" s="29" customFormat="1" ht="21.75" customHeight="1">
      <c r="A20" s="11">
        <v>14</v>
      </c>
      <c r="B20" s="12" t="s">
        <v>40</v>
      </c>
      <c r="C20" s="30" t="s">
        <v>15</v>
      </c>
      <c r="D20" s="12" t="s">
        <v>34</v>
      </c>
      <c r="E20" s="12" t="s">
        <v>35</v>
      </c>
      <c r="F20" s="30">
        <v>114</v>
      </c>
      <c r="G20" s="31">
        <f t="shared" si="0"/>
        <v>28.5</v>
      </c>
      <c r="H20" s="30">
        <v>87.56</v>
      </c>
      <c r="I20" s="31">
        <f t="shared" si="1"/>
        <v>43.78</v>
      </c>
      <c r="J20" s="31">
        <f t="shared" si="2"/>
        <v>72.28</v>
      </c>
      <c r="K20" s="30"/>
      <c r="L20" s="11" t="s">
        <v>18</v>
      </c>
      <c r="M20" s="22"/>
    </row>
    <row r="21" spans="1:13" s="29" customFormat="1" ht="21.75" customHeight="1">
      <c r="A21" s="11">
        <v>15</v>
      </c>
      <c r="B21" s="12" t="s">
        <v>41</v>
      </c>
      <c r="C21" s="30" t="s">
        <v>15</v>
      </c>
      <c r="D21" s="12" t="s">
        <v>34</v>
      </c>
      <c r="E21" s="12" t="s">
        <v>35</v>
      </c>
      <c r="F21" s="30">
        <v>117.5</v>
      </c>
      <c r="G21" s="31">
        <f t="shared" si="0"/>
        <v>29.375</v>
      </c>
      <c r="H21" s="30">
        <v>83.96</v>
      </c>
      <c r="I21" s="31">
        <f t="shared" si="1"/>
        <v>41.98</v>
      </c>
      <c r="J21" s="31">
        <f t="shared" si="2"/>
        <v>71.35499999999999</v>
      </c>
      <c r="K21" s="30"/>
      <c r="L21" s="11" t="s">
        <v>18</v>
      </c>
      <c r="M21" s="22"/>
    </row>
    <row r="22" spans="1:13" s="29" customFormat="1" ht="21.75" customHeight="1">
      <c r="A22" s="11"/>
      <c r="B22" s="12"/>
      <c r="C22" s="30"/>
      <c r="D22" s="12"/>
      <c r="E22" s="12"/>
      <c r="F22" s="30"/>
      <c r="G22" s="31"/>
      <c r="H22" s="30"/>
      <c r="I22" s="31"/>
      <c r="J22" s="31"/>
      <c r="K22" s="30"/>
      <c r="L22" s="11"/>
      <c r="M22" s="22"/>
    </row>
    <row r="23" spans="1:13" s="29" customFormat="1" ht="21.75" customHeight="1">
      <c r="A23" s="11">
        <v>16</v>
      </c>
      <c r="B23" s="12" t="s">
        <v>42</v>
      </c>
      <c r="C23" s="30" t="s">
        <v>15</v>
      </c>
      <c r="D23" s="12" t="s">
        <v>43</v>
      </c>
      <c r="E23" s="12" t="s">
        <v>44</v>
      </c>
      <c r="F23" s="30">
        <v>134.5</v>
      </c>
      <c r="G23" s="31">
        <f>F23/4</f>
        <v>33.625</v>
      </c>
      <c r="H23" s="30">
        <v>83.02</v>
      </c>
      <c r="I23" s="31">
        <f>H23/2</f>
        <v>41.51</v>
      </c>
      <c r="J23" s="31">
        <f>G23+I23</f>
        <v>75.13499999999999</v>
      </c>
      <c r="K23" s="30">
        <v>1</v>
      </c>
      <c r="L23" s="11" t="s">
        <v>18</v>
      </c>
      <c r="M23" s="22" t="s">
        <v>19</v>
      </c>
    </row>
    <row r="24" spans="1:13" s="29" customFormat="1" ht="21.75" customHeight="1">
      <c r="A24" s="11">
        <v>17</v>
      </c>
      <c r="B24" s="12" t="s">
        <v>45</v>
      </c>
      <c r="C24" s="30" t="s">
        <v>15</v>
      </c>
      <c r="D24" s="12" t="s">
        <v>43</v>
      </c>
      <c r="E24" s="12" t="s">
        <v>44</v>
      </c>
      <c r="F24" s="30">
        <v>125.5</v>
      </c>
      <c r="G24" s="31">
        <f>F24/4</f>
        <v>31.375</v>
      </c>
      <c r="H24" s="30">
        <v>85.16</v>
      </c>
      <c r="I24" s="31">
        <f>H24/2</f>
        <v>42.58</v>
      </c>
      <c r="J24" s="31">
        <f>G24+I24</f>
        <v>73.955</v>
      </c>
      <c r="K24" s="30">
        <v>2</v>
      </c>
      <c r="L24" s="11" t="s">
        <v>18</v>
      </c>
      <c r="M24" s="22" t="s">
        <v>19</v>
      </c>
    </row>
    <row r="25" spans="1:13" s="29" customFormat="1" ht="21.75" customHeight="1">
      <c r="A25" s="11">
        <v>18</v>
      </c>
      <c r="B25" s="12" t="s">
        <v>46</v>
      </c>
      <c r="C25" s="30" t="s">
        <v>15</v>
      </c>
      <c r="D25" s="12" t="s">
        <v>43</v>
      </c>
      <c r="E25" s="12" t="s">
        <v>44</v>
      </c>
      <c r="F25" s="30">
        <v>116</v>
      </c>
      <c r="G25" s="31">
        <f>F25/4</f>
        <v>29</v>
      </c>
      <c r="H25" s="30">
        <v>80.53</v>
      </c>
      <c r="I25" s="31">
        <f>H25/2</f>
        <v>40.265</v>
      </c>
      <c r="J25" s="31">
        <f>G25+I25</f>
        <v>69.265</v>
      </c>
      <c r="K25" s="30">
        <v>3</v>
      </c>
      <c r="L25" s="11" t="s">
        <v>18</v>
      </c>
      <c r="M25" s="22" t="s">
        <v>19</v>
      </c>
    </row>
    <row r="26" spans="1:13" s="29" customFormat="1" ht="21.75" customHeight="1">
      <c r="A26" s="11">
        <v>19</v>
      </c>
      <c r="B26" s="12" t="s">
        <v>47</v>
      </c>
      <c r="C26" s="30" t="s">
        <v>15</v>
      </c>
      <c r="D26" s="12" t="s">
        <v>43</v>
      </c>
      <c r="E26" s="12" t="s">
        <v>44</v>
      </c>
      <c r="F26" s="30">
        <v>106</v>
      </c>
      <c r="G26" s="31">
        <f>F26/4</f>
        <v>26.5</v>
      </c>
      <c r="H26" s="30">
        <v>85.29</v>
      </c>
      <c r="I26" s="31">
        <f>H26/2</f>
        <v>42.645</v>
      </c>
      <c r="J26" s="31">
        <f>G26+I26</f>
        <v>69.14500000000001</v>
      </c>
      <c r="K26" s="30"/>
      <c r="L26" s="11" t="s">
        <v>18</v>
      </c>
      <c r="M26" s="22"/>
    </row>
    <row r="27" spans="1:13" s="29" customFormat="1" ht="21.75" customHeight="1">
      <c r="A27" s="11"/>
      <c r="B27" s="12"/>
      <c r="C27" s="30"/>
      <c r="D27" s="12"/>
      <c r="E27" s="12"/>
      <c r="F27" s="30"/>
      <c r="G27" s="31"/>
      <c r="H27" s="30"/>
      <c r="I27" s="31"/>
      <c r="J27" s="31"/>
      <c r="K27" s="30"/>
      <c r="L27" s="11"/>
      <c r="M27" s="22"/>
    </row>
    <row r="28" spans="1:13" s="29" customFormat="1" ht="21.75" customHeight="1">
      <c r="A28" s="11">
        <v>20</v>
      </c>
      <c r="B28" s="12" t="s">
        <v>48</v>
      </c>
      <c r="C28" s="30" t="s">
        <v>15</v>
      </c>
      <c r="D28" s="12" t="s">
        <v>49</v>
      </c>
      <c r="E28" s="12" t="s">
        <v>50</v>
      </c>
      <c r="F28" s="30">
        <v>147.5</v>
      </c>
      <c r="G28" s="31">
        <f aca="true" t="shared" si="3" ref="G28:G36">F28/4</f>
        <v>36.875</v>
      </c>
      <c r="H28" s="30">
        <v>87.78</v>
      </c>
      <c r="I28" s="31">
        <f aca="true" t="shared" si="4" ref="I28:I36">H28/2</f>
        <v>43.89</v>
      </c>
      <c r="J28" s="31">
        <f aca="true" t="shared" si="5" ref="J28:J36">G28+I28</f>
        <v>80.765</v>
      </c>
      <c r="K28" s="30">
        <v>1</v>
      </c>
      <c r="L28" s="11" t="s">
        <v>51</v>
      </c>
      <c r="M28" s="22" t="s">
        <v>19</v>
      </c>
    </row>
    <row r="29" spans="1:13" s="29" customFormat="1" ht="21.75" customHeight="1">
      <c r="A29" s="11">
        <v>21</v>
      </c>
      <c r="B29" s="12" t="s">
        <v>52</v>
      </c>
      <c r="C29" s="30" t="s">
        <v>15</v>
      </c>
      <c r="D29" s="12" t="s">
        <v>49</v>
      </c>
      <c r="E29" s="12" t="s">
        <v>50</v>
      </c>
      <c r="F29" s="30">
        <v>139.5</v>
      </c>
      <c r="G29" s="31">
        <f t="shared" si="3"/>
        <v>34.875</v>
      </c>
      <c r="H29" s="30">
        <v>87.08</v>
      </c>
      <c r="I29" s="31">
        <f t="shared" si="4"/>
        <v>43.54</v>
      </c>
      <c r="J29" s="31">
        <f t="shared" si="5"/>
        <v>78.41499999999999</v>
      </c>
      <c r="K29" s="30">
        <v>2</v>
      </c>
      <c r="L29" s="11" t="s">
        <v>51</v>
      </c>
      <c r="M29" s="22" t="s">
        <v>19</v>
      </c>
    </row>
    <row r="30" spans="1:13" s="32" customFormat="1" ht="21.75" customHeight="1">
      <c r="A30" s="11">
        <v>22</v>
      </c>
      <c r="B30" s="12" t="s">
        <v>53</v>
      </c>
      <c r="C30" s="30" t="s">
        <v>15</v>
      </c>
      <c r="D30" s="12" t="s">
        <v>49</v>
      </c>
      <c r="E30" s="12" t="s">
        <v>50</v>
      </c>
      <c r="F30" s="30">
        <v>134</v>
      </c>
      <c r="G30" s="31">
        <f t="shared" si="3"/>
        <v>33.5</v>
      </c>
      <c r="H30" s="30">
        <v>87.42</v>
      </c>
      <c r="I30" s="31">
        <f t="shared" si="4"/>
        <v>43.71</v>
      </c>
      <c r="J30" s="31">
        <f t="shared" si="5"/>
        <v>77.21000000000001</v>
      </c>
      <c r="K30" s="30">
        <v>3</v>
      </c>
      <c r="L30" s="11" t="s">
        <v>51</v>
      </c>
      <c r="M30" s="22" t="s">
        <v>19</v>
      </c>
    </row>
    <row r="31" spans="1:13" s="29" customFormat="1" ht="21.75" customHeight="1">
      <c r="A31" s="11">
        <v>23</v>
      </c>
      <c r="B31" s="12" t="s">
        <v>54</v>
      </c>
      <c r="C31" s="30" t="s">
        <v>15</v>
      </c>
      <c r="D31" s="12" t="s">
        <v>49</v>
      </c>
      <c r="E31" s="12" t="s">
        <v>50</v>
      </c>
      <c r="F31" s="30">
        <v>134.5</v>
      </c>
      <c r="G31" s="31">
        <f t="shared" si="3"/>
        <v>33.625</v>
      </c>
      <c r="H31" s="30">
        <v>84.24</v>
      </c>
      <c r="I31" s="31">
        <f t="shared" si="4"/>
        <v>42.12</v>
      </c>
      <c r="J31" s="31">
        <f t="shared" si="5"/>
        <v>75.745</v>
      </c>
      <c r="K31" s="30"/>
      <c r="L31" s="11" t="s">
        <v>51</v>
      </c>
      <c r="M31" s="22"/>
    </row>
    <row r="32" spans="1:13" s="29" customFormat="1" ht="21.75" customHeight="1">
      <c r="A32" s="11">
        <v>24</v>
      </c>
      <c r="B32" s="12" t="s">
        <v>55</v>
      </c>
      <c r="C32" s="30" t="s">
        <v>15</v>
      </c>
      <c r="D32" s="12" t="s">
        <v>49</v>
      </c>
      <c r="E32" s="12" t="s">
        <v>50</v>
      </c>
      <c r="F32" s="30">
        <v>129.5</v>
      </c>
      <c r="G32" s="31">
        <f t="shared" si="3"/>
        <v>32.375</v>
      </c>
      <c r="H32" s="30">
        <v>85.66</v>
      </c>
      <c r="I32" s="31">
        <f t="shared" si="4"/>
        <v>42.83</v>
      </c>
      <c r="J32" s="31">
        <f t="shared" si="5"/>
        <v>75.205</v>
      </c>
      <c r="K32" s="30"/>
      <c r="L32" s="11" t="s">
        <v>51</v>
      </c>
      <c r="M32" s="22"/>
    </row>
    <row r="33" spans="1:13" s="29" customFormat="1" ht="21.75" customHeight="1">
      <c r="A33" s="11">
        <v>25</v>
      </c>
      <c r="B33" s="12" t="s">
        <v>56</v>
      </c>
      <c r="C33" s="30" t="s">
        <v>15</v>
      </c>
      <c r="D33" s="12" t="s">
        <v>49</v>
      </c>
      <c r="E33" s="12" t="s">
        <v>50</v>
      </c>
      <c r="F33" s="30">
        <v>125</v>
      </c>
      <c r="G33" s="31">
        <f t="shared" si="3"/>
        <v>31.25</v>
      </c>
      <c r="H33" s="30">
        <v>84.6</v>
      </c>
      <c r="I33" s="31">
        <f t="shared" si="4"/>
        <v>42.3</v>
      </c>
      <c r="J33" s="31">
        <f t="shared" si="5"/>
        <v>73.55</v>
      </c>
      <c r="K33" s="30"/>
      <c r="L33" s="11" t="s">
        <v>51</v>
      </c>
      <c r="M33" s="22"/>
    </row>
    <row r="34" spans="1:13" s="29" customFormat="1" ht="21.75" customHeight="1">
      <c r="A34" s="11">
        <v>26</v>
      </c>
      <c r="B34" s="12" t="s">
        <v>57</v>
      </c>
      <c r="C34" s="30" t="s">
        <v>15</v>
      </c>
      <c r="D34" s="12" t="s">
        <v>49</v>
      </c>
      <c r="E34" s="12" t="s">
        <v>50</v>
      </c>
      <c r="F34" s="30">
        <v>119.5</v>
      </c>
      <c r="G34" s="31">
        <f t="shared" si="3"/>
        <v>29.875</v>
      </c>
      <c r="H34" s="30">
        <v>83.86</v>
      </c>
      <c r="I34" s="31">
        <f t="shared" si="4"/>
        <v>41.93</v>
      </c>
      <c r="J34" s="31">
        <f t="shared" si="5"/>
        <v>71.805</v>
      </c>
      <c r="K34" s="30"/>
      <c r="L34" s="11" t="s">
        <v>18</v>
      </c>
      <c r="M34" s="22"/>
    </row>
    <row r="35" spans="1:13" s="29" customFormat="1" ht="21.75" customHeight="1">
      <c r="A35" s="11">
        <v>27</v>
      </c>
      <c r="B35" s="12" t="s">
        <v>58</v>
      </c>
      <c r="C35" s="30" t="s">
        <v>15</v>
      </c>
      <c r="D35" s="12" t="s">
        <v>49</v>
      </c>
      <c r="E35" s="12" t="s">
        <v>50</v>
      </c>
      <c r="F35" s="30">
        <v>116</v>
      </c>
      <c r="G35" s="31">
        <f t="shared" si="3"/>
        <v>29</v>
      </c>
      <c r="H35" s="30">
        <v>85.12</v>
      </c>
      <c r="I35" s="31">
        <f t="shared" si="4"/>
        <v>42.56</v>
      </c>
      <c r="J35" s="31">
        <f t="shared" si="5"/>
        <v>71.56</v>
      </c>
      <c r="K35" s="30"/>
      <c r="L35" s="11" t="s">
        <v>51</v>
      </c>
      <c r="M35" s="22"/>
    </row>
    <row r="36" spans="1:13" s="29" customFormat="1" ht="21.75" customHeight="1">
      <c r="A36" s="11">
        <v>28</v>
      </c>
      <c r="B36" s="12" t="s">
        <v>59</v>
      </c>
      <c r="C36" s="30" t="s">
        <v>15</v>
      </c>
      <c r="D36" s="12" t="s">
        <v>49</v>
      </c>
      <c r="E36" s="12" t="s">
        <v>50</v>
      </c>
      <c r="F36" s="30">
        <v>112.5</v>
      </c>
      <c r="G36" s="31">
        <f t="shared" si="3"/>
        <v>28.125</v>
      </c>
      <c r="H36" s="30">
        <v>74.56</v>
      </c>
      <c r="I36" s="31">
        <f t="shared" si="4"/>
        <v>37.28</v>
      </c>
      <c r="J36" s="31">
        <f t="shared" si="5"/>
        <v>65.405</v>
      </c>
      <c r="K36" s="30"/>
      <c r="L36" s="11" t="s">
        <v>51</v>
      </c>
      <c r="M36" s="22"/>
    </row>
    <row r="37" spans="1:13" s="29" customFormat="1" ht="21.75" customHeight="1">
      <c r="A37" s="11"/>
      <c r="B37" s="12"/>
      <c r="C37" s="30"/>
      <c r="D37" s="12"/>
      <c r="E37" s="12"/>
      <c r="F37" s="30"/>
      <c r="G37" s="31"/>
      <c r="H37" s="30"/>
      <c r="I37" s="31"/>
      <c r="J37" s="31"/>
      <c r="K37" s="30"/>
      <c r="L37" s="11"/>
      <c r="M37" s="22"/>
    </row>
    <row r="38" spans="1:13" s="29" customFormat="1" ht="21.75" customHeight="1">
      <c r="A38" s="11">
        <v>29</v>
      </c>
      <c r="B38" s="12" t="s">
        <v>60</v>
      </c>
      <c r="C38" s="30" t="s">
        <v>15</v>
      </c>
      <c r="D38" s="12" t="s">
        <v>61</v>
      </c>
      <c r="E38" s="12" t="s">
        <v>62</v>
      </c>
      <c r="F38" s="30">
        <v>123.5</v>
      </c>
      <c r="G38" s="31">
        <f>F38/4</f>
        <v>30.875</v>
      </c>
      <c r="H38" s="30">
        <v>85.61</v>
      </c>
      <c r="I38" s="31">
        <f>H38/2</f>
        <v>42.805</v>
      </c>
      <c r="J38" s="31">
        <f>G38+I38</f>
        <v>73.68</v>
      </c>
      <c r="K38" s="30">
        <v>1</v>
      </c>
      <c r="L38" s="11" t="s">
        <v>51</v>
      </c>
      <c r="M38" s="22" t="s">
        <v>19</v>
      </c>
    </row>
    <row r="39" spans="1:13" s="29" customFormat="1" ht="21.75" customHeight="1">
      <c r="A39" s="11"/>
      <c r="B39" s="12"/>
      <c r="C39" s="30"/>
      <c r="D39" s="12"/>
      <c r="E39" s="12"/>
      <c r="F39" s="30"/>
      <c r="G39" s="31"/>
      <c r="H39" s="30"/>
      <c r="I39" s="31"/>
      <c r="J39" s="31"/>
      <c r="K39" s="30"/>
      <c r="L39" s="11"/>
      <c r="M39" s="22"/>
    </row>
    <row r="40" spans="1:13" s="29" customFormat="1" ht="21.75" customHeight="1">
      <c r="A40" s="11">
        <v>30</v>
      </c>
      <c r="B40" s="12" t="s">
        <v>63</v>
      </c>
      <c r="C40" s="30" t="s">
        <v>15</v>
      </c>
      <c r="D40" s="12" t="s">
        <v>64</v>
      </c>
      <c r="E40" s="12" t="s">
        <v>65</v>
      </c>
      <c r="F40" s="30">
        <v>108</v>
      </c>
      <c r="G40" s="31">
        <f>F40/4</f>
        <v>27</v>
      </c>
      <c r="H40" s="30">
        <v>84.2</v>
      </c>
      <c r="I40" s="31">
        <f>H40/2</f>
        <v>42.1</v>
      </c>
      <c r="J40" s="31">
        <f>G40+I40</f>
        <v>69.1</v>
      </c>
      <c r="K40" s="30">
        <v>1</v>
      </c>
      <c r="L40" s="11" t="s">
        <v>51</v>
      </c>
      <c r="M40" s="22" t="s">
        <v>19</v>
      </c>
    </row>
    <row r="41" spans="1:13" s="29" customFormat="1" ht="21.75" customHeight="1">
      <c r="A41" s="11">
        <v>31</v>
      </c>
      <c r="B41" s="12" t="s">
        <v>66</v>
      </c>
      <c r="C41" s="30" t="s">
        <v>15</v>
      </c>
      <c r="D41" s="12" t="s">
        <v>64</v>
      </c>
      <c r="E41" s="12" t="s">
        <v>65</v>
      </c>
      <c r="F41" s="30">
        <v>69</v>
      </c>
      <c r="G41" s="31">
        <f>F41/4</f>
        <v>17.25</v>
      </c>
      <c r="H41" s="30">
        <v>87.86</v>
      </c>
      <c r="I41" s="31">
        <f>H41/2</f>
        <v>43.93</v>
      </c>
      <c r="J41" s="31">
        <f>G41+I41</f>
        <v>61.18</v>
      </c>
      <c r="K41" s="30">
        <v>2</v>
      </c>
      <c r="L41" s="11" t="s">
        <v>51</v>
      </c>
      <c r="M41" s="22" t="s">
        <v>19</v>
      </c>
    </row>
    <row r="42" spans="1:13" s="29" customFormat="1" ht="21.75" customHeight="1">
      <c r="A42" s="11"/>
      <c r="B42" s="12"/>
      <c r="C42" s="30"/>
      <c r="D42" s="12"/>
      <c r="E42" s="12"/>
      <c r="F42" s="30"/>
      <c r="G42" s="31"/>
      <c r="H42" s="30"/>
      <c r="I42" s="31"/>
      <c r="J42" s="31"/>
      <c r="K42" s="30"/>
      <c r="L42" s="11"/>
      <c r="M42" s="22"/>
    </row>
    <row r="43" spans="1:13" s="29" customFormat="1" ht="21.75" customHeight="1">
      <c r="A43" s="11">
        <v>32</v>
      </c>
      <c r="B43" s="12" t="s">
        <v>67</v>
      </c>
      <c r="C43" s="30" t="s">
        <v>15</v>
      </c>
      <c r="D43" s="12" t="s">
        <v>68</v>
      </c>
      <c r="E43" s="12" t="s">
        <v>69</v>
      </c>
      <c r="F43" s="30">
        <v>164</v>
      </c>
      <c r="G43" s="31">
        <f aca="true" t="shared" si="6" ref="G43:G48">F43/4</f>
        <v>41</v>
      </c>
      <c r="H43" s="30">
        <v>88.76</v>
      </c>
      <c r="I43" s="31">
        <f aca="true" t="shared" si="7" ref="I43:I48">H43/2</f>
        <v>44.38</v>
      </c>
      <c r="J43" s="31">
        <f aca="true" t="shared" si="8" ref="J43:J48">G43+I43</f>
        <v>85.38</v>
      </c>
      <c r="K43" s="30">
        <v>1</v>
      </c>
      <c r="L43" s="11" t="s">
        <v>51</v>
      </c>
      <c r="M43" s="22" t="s">
        <v>19</v>
      </c>
    </row>
    <row r="44" spans="1:13" s="29" customFormat="1" ht="21.75" customHeight="1">
      <c r="A44" s="11">
        <v>33</v>
      </c>
      <c r="B44" s="12" t="s">
        <v>70</v>
      </c>
      <c r="C44" s="30" t="s">
        <v>15</v>
      </c>
      <c r="D44" s="12" t="s">
        <v>68</v>
      </c>
      <c r="E44" s="12" t="s">
        <v>69</v>
      </c>
      <c r="F44" s="30">
        <v>133</v>
      </c>
      <c r="G44" s="31">
        <f t="shared" si="6"/>
        <v>33.25</v>
      </c>
      <c r="H44" s="30">
        <v>90.66</v>
      </c>
      <c r="I44" s="31">
        <f t="shared" si="7"/>
        <v>45.33</v>
      </c>
      <c r="J44" s="31">
        <f t="shared" si="8"/>
        <v>78.58</v>
      </c>
      <c r="K44" s="30">
        <v>2</v>
      </c>
      <c r="L44" s="11" t="s">
        <v>51</v>
      </c>
      <c r="M44" s="22" t="s">
        <v>19</v>
      </c>
    </row>
    <row r="45" spans="1:13" s="29" customFormat="1" ht="21.75" customHeight="1">
      <c r="A45" s="11">
        <v>34</v>
      </c>
      <c r="B45" s="12" t="s">
        <v>71</v>
      </c>
      <c r="C45" s="30" t="s">
        <v>15</v>
      </c>
      <c r="D45" s="12" t="s">
        <v>68</v>
      </c>
      <c r="E45" s="12" t="s">
        <v>69</v>
      </c>
      <c r="F45" s="30">
        <v>138</v>
      </c>
      <c r="G45" s="31">
        <f t="shared" si="6"/>
        <v>34.5</v>
      </c>
      <c r="H45" s="30">
        <v>84.64</v>
      </c>
      <c r="I45" s="31">
        <f t="shared" si="7"/>
        <v>42.32</v>
      </c>
      <c r="J45" s="31">
        <f t="shared" si="8"/>
        <v>76.82</v>
      </c>
      <c r="K45" s="30"/>
      <c r="L45" s="11" t="s">
        <v>51</v>
      </c>
      <c r="M45" s="22"/>
    </row>
    <row r="46" spans="1:13" s="29" customFormat="1" ht="21.75" customHeight="1">
      <c r="A46" s="11">
        <v>35</v>
      </c>
      <c r="B46" s="12" t="s">
        <v>72</v>
      </c>
      <c r="C46" s="30" t="s">
        <v>15</v>
      </c>
      <c r="D46" s="12" t="s">
        <v>68</v>
      </c>
      <c r="E46" s="12" t="s">
        <v>69</v>
      </c>
      <c r="F46" s="30">
        <v>132.5</v>
      </c>
      <c r="G46" s="31">
        <f t="shared" si="6"/>
        <v>33.125</v>
      </c>
      <c r="H46" s="30">
        <v>84.64</v>
      </c>
      <c r="I46" s="31">
        <f t="shared" si="7"/>
        <v>42.32</v>
      </c>
      <c r="J46" s="31">
        <f t="shared" si="8"/>
        <v>75.445</v>
      </c>
      <c r="K46" s="30"/>
      <c r="L46" s="11" t="s">
        <v>51</v>
      </c>
      <c r="M46" s="22"/>
    </row>
    <row r="47" spans="1:13" s="29" customFormat="1" ht="21.75" customHeight="1">
      <c r="A47" s="11">
        <v>36</v>
      </c>
      <c r="B47" s="12" t="s">
        <v>73</v>
      </c>
      <c r="C47" s="30" t="s">
        <v>15</v>
      </c>
      <c r="D47" s="12" t="s">
        <v>68</v>
      </c>
      <c r="E47" s="12" t="s">
        <v>69</v>
      </c>
      <c r="F47" s="30">
        <v>123.5</v>
      </c>
      <c r="G47" s="31">
        <f t="shared" si="6"/>
        <v>30.875</v>
      </c>
      <c r="H47" s="30">
        <v>87.26</v>
      </c>
      <c r="I47" s="31">
        <f t="shared" si="7"/>
        <v>43.63</v>
      </c>
      <c r="J47" s="31">
        <f t="shared" si="8"/>
        <v>74.505</v>
      </c>
      <c r="K47" s="30"/>
      <c r="L47" s="11" t="s">
        <v>51</v>
      </c>
      <c r="M47" s="22"/>
    </row>
    <row r="48" spans="1:13" s="29" customFormat="1" ht="21.75" customHeight="1">
      <c r="A48" s="11">
        <v>37</v>
      </c>
      <c r="B48" s="12" t="s">
        <v>74</v>
      </c>
      <c r="C48" s="30" t="s">
        <v>15</v>
      </c>
      <c r="D48" s="12" t="s">
        <v>68</v>
      </c>
      <c r="E48" s="12" t="s">
        <v>69</v>
      </c>
      <c r="F48" s="30">
        <v>121</v>
      </c>
      <c r="G48" s="31">
        <f t="shared" si="6"/>
        <v>30.25</v>
      </c>
      <c r="H48" s="30">
        <v>80.36</v>
      </c>
      <c r="I48" s="31">
        <f t="shared" si="7"/>
        <v>40.18</v>
      </c>
      <c r="J48" s="31">
        <f t="shared" si="8"/>
        <v>70.43</v>
      </c>
      <c r="K48" s="30"/>
      <c r="L48" s="11" t="s">
        <v>18</v>
      </c>
      <c r="M48" s="22"/>
    </row>
    <row r="49" spans="1:13" s="29" customFormat="1" ht="21.75" customHeight="1">
      <c r="A49" s="11"/>
      <c r="B49" s="12"/>
      <c r="C49" s="30"/>
      <c r="D49" s="12"/>
      <c r="E49" s="12"/>
      <c r="F49" s="30"/>
      <c r="G49" s="31"/>
      <c r="H49" s="30"/>
      <c r="I49" s="31"/>
      <c r="J49" s="31"/>
      <c r="K49" s="30"/>
      <c r="L49" s="11"/>
      <c r="M49" s="22"/>
    </row>
    <row r="50" spans="1:13" s="29" customFormat="1" ht="21.75" customHeight="1">
      <c r="A50" s="11">
        <v>38</v>
      </c>
      <c r="B50" s="12" t="s">
        <v>75</v>
      </c>
      <c r="C50" s="30" t="s">
        <v>15</v>
      </c>
      <c r="D50" s="12" t="s">
        <v>76</v>
      </c>
      <c r="E50" s="12" t="s">
        <v>77</v>
      </c>
      <c r="F50" s="30">
        <v>151</v>
      </c>
      <c r="G50" s="31">
        <f aca="true" t="shared" si="9" ref="G50:G58">F50/4</f>
        <v>37.75</v>
      </c>
      <c r="H50" s="30">
        <v>86.81</v>
      </c>
      <c r="I50" s="31">
        <f aca="true" t="shared" si="10" ref="I50:I58">H50/2</f>
        <v>43.405</v>
      </c>
      <c r="J50" s="31">
        <f aca="true" t="shared" si="11" ref="J50:J58">G50+I50</f>
        <v>81.155</v>
      </c>
      <c r="K50" s="30">
        <v>1</v>
      </c>
      <c r="L50" s="11" t="s">
        <v>51</v>
      </c>
      <c r="M50" s="22" t="s">
        <v>19</v>
      </c>
    </row>
    <row r="51" spans="1:13" s="29" customFormat="1" ht="21.75" customHeight="1">
      <c r="A51" s="11">
        <v>39</v>
      </c>
      <c r="B51" s="12" t="s">
        <v>78</v>
      </c>
      <c r="C51" s="30" t="s">
        <v>15</v>
      </c>
      <c r="D51" s="12" t="s">
        <v>76</v>
      </c>
      <c r="E51" s="12" t="s">
        <v>77</v>
      </c>
      <c r="F51" s="30">
        <v>146</v>
      </c>
      <c r="G51" s="31">
        <f t="shared" si="9"/>
        <v>36.5</v>
      </c>
      <c r="H51" s="30">
        <v>87.06</v>
      </c>
      <c r="I51" s="31">
        <f t="shared" si="10"/>
        <v>43.53</v>
      </c>
      <c r="J51" s="31">
        <f t="shared" si="11"/>
        <v>80.03</v>
      </c>
      <c r="K51" s="30">
        <v>2</v>
      </c>
      <c r="L51" s="11" t="s">
        <v>51</v>
      </c>
      <c r="M51" s="22" t="s">
        <v>19</v>
      </c>
    </row>
    <row r="52" spans="1:13" s="29" customFormat="1" ht="21.75" customHeight="1">
      <c r="A52" s="11">
        <v>40</v>
      </c>
      <c r="B52" s="12" t="s">
        <v>79</v>
      </c>
      <c r="C52" s="30" t="s">
        <v>15</v>
      </c>
      <c r="D52" s="12" t="s">
        <v>76</v>
      </c>
      <c r="E52" s="12" t="s">
        <v>77</v>
      </c>
      <c r="F52" s="30">
        <v>148</v>
      </c>
      <c r="G52" s="31">
        <f t="shared" si="9"/>
        <v>37</v>
      </c>
      <c r="H52" s="30">
        <v>84.15</v>
      </c>
      <c r="I52" s="31">
        <f t="shared" si="10"/>
        <v>42.075</v>
      </c>
      <c r="J52" s="31">
        <f t="shared" si="11"/>
        <v>79.075</v>
      </c>
      <c r="K52" s="30">
        <v>3</v>
      </c>
      <c r="L52" s="11" t="s">
        <v>51</v>
      </c>
      <c r="M52" s="22" t="s">
        <v>19</v>
      </c>
    </row>
    <row r="53" spans="1:13" s="29" customFormat="1" ht="21.75" customHeight="1">
      <c r="A53" s="11">
        <v>41</v>
      </c>
      <c r="B53" s="12" t="s">
        <v>80</v>
      </c>
      <c r="C53" s="30" t="s">
        <v>15</v>
      </c>
      <c r="D53" s="12" t="s">
        <v>76</v>
      </c>
      <c r="E53" s="12" t="s">
        <v>77</v>
      </c>
      <c r="F53" s="30">
        <v>143.5</v>
      </c>
      <c r="G53" s="31">
        <f t="shared" si="9"/>
        <v>35.875</v>
      </c>
      <c r="H53" s="30">
        <v>85.9</v>
      </c>
      <c r="I53" s="31">
        <f t="shared" si="10"/>
        <v>42.95</v>
      </c>
      <c r="J53" s="31">
        <f t="shared" si="11"/>
        <v>78.825</v>
      </c>
      <c r="K53" s="30"/>
      <c r="L53" s="11" t="s">
        <v>51</v>
      </c>
      <c r="M53" s="22"/>
    </row>
    <row r="54" spans="1:13" s="29" customFormat="1" ht="21.75" customHeight="1">
      <c r="A54" s="11">
        <v>42</v>
      </c>
      <c r="B54" s="12" t="s">
        <v>81</v>
      </c>
      <c r="C54" s="30" t="s">
        <v>15</v>
      </c>
      <c r="D54" s="12" t="s">
        <v>76</v>
      </c>
      <c r="E54" s="12" t="s">
        <v>77</v>
      </c>
      <c r="F54" s="30">
        <v>134.5</v>
      </c>
      <c r="G54" s="31">
        <f t="shared" si="9"/>
        <v>33.625</v>
      </c>
      <c r="H54" s="30">
        <v>88.61</v>
      </c>
      <c r="I54" s="31">
        <f t="shared" si="10"/>
        <v>44.305</v>
      </c>
      <c r="J54" s="31">
        <f t="shared" si="11"/>
        <v>77.93</v>
      </c>
      <c r="K54" s="30"/>
      <c r="L54" s="11" t="s">
        <v>51</v>
      </c>
      <c r="M54" s="22"/>
    </row>
    <row r="55" spans="1:13" s="29" customFormat="1" ht="21.75" customHeight="1">
      <c r="A55" s="11">
        <v>43</v>
      </c>
      <c r="B55" s="12" t="s">
        <v>82</v>
      </c>
      <c r="C55" s="30" t="s">
        <v>15</v>
      </c>
      <c r="D55" s="12" t="s">
        <v>76</v>
      </c>
      <c r="E55" s="12" t="s">
        <v>77</v>
      </c>
      <c r="F55" s="30">
        <v>143</v>
      </c>
      <c r="G55" s="31">
        <f t="shared" si="9"/>
        <v>35.75</v>
      </c>
      <c r="H55" s="30">
        <v>82.47</v>
      </c>
      <c r="I55" s="31">
        <f t="shared" si="10"/>
        <v>41.235</v>
      </c>
      <c r="J55" s="31">
        <f t="shared" si="11"/>
        <v>76.985</v>
      </c>
      <c r="K55" s="30"/>
      <c r="L55" s="11" t="s">
        <v>51</v>
      </c>
      <c r="M55" s="22"/>
    </row>
    <row r="56" spans="1:13" s="29" customFormat="1" ht="21.75" customHeight="1">
      <c r="A56" s="11">
        <v>44</v>
      </c>
      <c r="B56" s="12" t="s">
        <v>83</v>
      </c>
      <c r="C56" s="30" t="s">
        <v>15</v>
      </c>
      <c r="D56" s="12" t="s">
        <v>76</v>
      </c>
      <c r="E56" s="12" t="s">
        <v>77</v>
      </c>
      <c r="F56" s="30">
        <v>135</v>
      </c>
      <c r="G56" s="31">
        <f t="shared" si="9"/>
        <v>33.75</v>
      </c>
      <c r="H56" s="30">
        <v>85.25</v>
      </c>
      <c r="I56" s="31">
        <f t="shared" si="10"/>
        <v>42.625</v>
      </c>
      <c r="J56" s="31">
        <f t="shared" si="11"/>
        <v>76.375</v>
      </c>
      <c r="K56" s="30"/>
      <c r="L56" s="11" t="s">
        <v>51</v>
      </c>
      <c r="M56" s="22"/>
    </row>
    <row r="57" spans="1:13" s="29" customFormat="1" ht="21.75" customHeight="1">
      <c r="A57" s="11">
        <v>45</v>
      </c>
      <c r="B57" s="12" t="s">
        <v>84</v>
      </c>
      <c r="C57" s="30" t="s">
        <v>15</v>
      </c>
      <c r="D57" s="12" t="s">
        <v>76</v>
      </c>
      <c r="E57" s="12" t="s">
        <v>77</v>
      </c>
      <c r="F57" s="30">
        <v>133</v>
      </c>
      <c r="G57" s="31">
        <f t="shared" si="9"/>
        <v>33.25</v>
      </c>
      <c r="H57" s="30">
        <v>85.45</v>
      </c>
      <c r="I57" s="31">
        <f t="shared" si="10"/>
        <v>42.725</v>
      </c>
      <c r="J57" s="31">
        <f t="shared" si="11"/>
        <v>75.975</v>
      </c>
      <c r="K57" s="30"/>
      <c r="L57" s="11" t="s">
        <v>51</v>
      </c>
      <c r="M57" s="22"/>
    </row>
    <row r="58" spans="1:13" s="29" customFormat="1" ht="21.75" customHeight="1">
      <c r="A58" s="11">
        <v>46</v>
      </c>
      <c r="B58" s="12" t="s">
        <v>85</v>
      </c>
      <c r="C58" s="30" t="s">
        <v>15</v>
      </c>
      <c r="D58" s="12" t="s">
        <v>76</v>
      </c>
      <c r="E58" s="12" t="s">
        <v>77</v>
      </c>
      <c r="F58" s="30">
        <v>133</v>
      </c>
      <c r="G58" s="31">
        <f t="shared" si="9"/>
        <v>33.25</v>
      </c>
      <c r="H58" s="30">
        <v>79.33</v>
      </c>
      <c r="I58" s="31">
        <f t="shared" si="10"/>
        <v>39.665</v>
      </c>
      <c r="J58" s="31">
        <f t="shared" si="11"/>
        <v>72.91499999999999</v>
      </c>
      <c r="K58" s="30"/>
      <c r="L58" s="11" t="s">
        <v>18</v>
      </c>
      <c r="M58" s="22"/>
    </row>
  </sheetData>
  <sheetProtection/>
  <mergeCells count="1">
    <mergeCell ref="A1:M1"/>
  </mergeCells>
  <printOptions horizontalCentered="1"/>
  <pageMargins left="0.15748031496062992" right="0.15748031496062992" top="0.9842519685039371" bottom="0.9842519685039371" header="0.5118110236220472" footer="0.5118110236220472"/>
  <pageSetup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="120" zoomScaleNormal="120" workbookViewId="0" topLeftCell="A6">
      <selection activeCell="I25" sqref="I25"/>
    </sheetView>
  </sheetViews>
  <sheetFormatPr defaultColWidth="9.00390625" defaultRowHeight="14.25"/>
  <cols>
    <col min="1" max="1" width="6.75390625" style="0" bestFit="1" customWidth="1"/>
    <col min="2" max="2" width="8.375" style="3" customWidth="1"/>
    <col min="3" max="3" width="5.25390625" style="0" customWidth="1"/>
    <col min="4" max="4" width="20.50390625" style="4" bestFit="1" customWidth="1"/>
    <col min="5" max="5" width="12.00390625" style="0" bestFit="1" customWidth="1"/>
    <col min="6" max="6" width="5.875" style="0" bestFit="1" customWidth="1"/>
    <col min="7" max="7" width="5.875" style="28" customWidth="1"/>
    <col min="8" max="8" width="5.875" style="0" bestFit="1" customWidth="1"/>
    <col min="9" max="10" width="5.875" style="28" customWidth="1"/>
    <col min="11" max="11" width="5.875" style="5" customWidth="1"/>
    <col min="12" max="12" width="6.00390625" style="0" customWidth="1"/>
    <col min="13" max="13" width="7.50390625" style="0" customWidth="1"/>
  </cols>
  <sheetData>
    <row r="1" spans="1:13" ht="28.5" customHeight="1">
      <c r="A1" s="7" t="s">
        <v>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1" customFormat="1" ht="30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26" t="s">
        <v>7</v>
      </c>
      <c r="H2" s="10" t="s">
        <v>8</v>
      </c>
      <c r="I2" s="26" t="s">
        <v>9</v>
      </c>
      <c r="J2" s="26" t="s">
        <v>10</v>
      </c>
      <c r="K2" s="10" t="s">
        <v>11</v>
      </c>
      <c r="L2" s="1" t="s">
        <v>12</v>
      </c>
      <c r="M2" s="20" t="s">
        <v>13</v>
      </c>
    </row>
    <row r="3" spans="1:13" s="29" customFormat="1" ht="21.75" customHeight="1">
      <c r="A3" s="11">
        <v>1</v>
      </c>
      <c r="B3" s="12" t="s">
        <v>87</v>
      </c>
      <c r="C3" s="30" t="s">
        <v>15</v>
      </c>
      <c r="D3" s="12" t="s">
        <v>88</v>
      </c>
      <c r="E3" s="12" t="s">
        <v>89</v>
      </c>
      <c r="F3" s="30">
        <v>123</v>
      </c>
      <c r="G3" s="31">
        <f aca="true" t="shared" si="0" ref="G3:G10">F3*0.2</f>
        <v>24.6</v>
      </c>
      <c r="H3" s="30">
        <v>91.8</v>
      </c>
      <c r="I3" s="31">
        <f aca="true" t="shared" si="1" ref="I3:I10">H3*0.6</f>
        <v>55.08</v>
      </c>
      <c r="J3" s="31">
        <f aca="true" t="shared" si="2" ref="J3:J10">G3+I3</f>
        <v>79.68</v>
      </c>
      <c r="K3" s="30">
        <v>1</v>
      </c>
      <c r="L3" s="11" t="s">
        <v>18</v>
      </c>
      <c r="M3" s="22" t="s">
        <v>19</v>
      </c>
    </row>
    <row r="4" spans="1:13" s="29" customFormat="1" ht="21.75" customHeight="1">
      <c r="A4" s="11">
        <v>2</v>
      </c>
      <c r="B4" s="12" t="s">
        <v>90</v>
      </c>
      <c r="C4" s="30" t="s">
        <v>15</v>
      </c>
      <c r="D4" s="12" t="s">
        <v>88</v>
      </c>
      <c r="E4" s="12" t="s">
        <v>89</v>
      </c>
      <c r="F4" s="30">
        <v>103</v>
      </c>
      <c r="G4" s="31">
        <f t="shared" si="0"/>
        <v>20.6</v>
      </c>
      <c r="H4" s="30">
        <v>89.2</v>
      </c>
      <c r="I4" s="31">
        <f t="shared" si="1"/>
        <v>53.52</v>
      </c>
      <c r="J4" s="31">
        <f t="shared" si="2"/>
        <v>74.12</v>
      </c>
      <c r="K4" s="30">
        <v>2</v>
      </c>
      <c r="L4" s="11" t="s">
        <v>51</v>
      </c>
      <c r="M4" s="22" t="s">
        <v>19</v>
      </c>
    </row>
    <row r="5" spans="1:13" s="29" customFormat="1" ht="21.75" customHeight="1">
      <c r="A5" s="11">
        <v>3</v>
      </c>
      <c r="B5" s="12" t="s">
        <v>91</v>
      </c>
      <c r="C5" s="30" t="s">
        <v>15</v>
      </c>
      <c r="D5" s="12" t="s">
        <v>88</v>
      </c>
      <c r="E5" s="12" t="s">
        <v>89</v>
      </c>
      <c r="F5" s="30">
        <v>96.5</v>
      </c>
      <c r="G5" s="31">
        <f t="shared" si="0"/>
        <v>19.3</v>
      </c>
      <c r="H5" s="30">
        <v>87.8</v>
      </c>
      <c r="I5" s="31">
        <f t="shared" si="1"/>
        <v>52.68</v>
      </c>
      <c r="J5" s="31">
        <f t="shared" si="2"/>
        <v>71.98</v>
      </c>
      <c r="K5" s="30">
        <v>3</v>
      </c>
      <c r="L5" s="11" t="s">
        <v>18</v>
      </c>
      <c r="M5" s="22" t="s">
        <v>19</v>
      </c>
    </row>
    <row r="6" spans="1:14" s="2" customFormat="1" ht="25.5" customHeight="1">
      <c r="A6" s="11">
        <v>4</v>
      </c>
      <c r="B6" s="12" t="s">
        <v>92</v>
      </c>
      <c r="C6" s="30" t="s">
        <v>15</v>
      </c>
      <c r="D6" s="12" t="s">
        <v>88</v>
      </c>
      <c r="E6" s="12" t="s">
        <v>89</v>
      </c>
      <c r="F6" s="30">
        <v>95.5</v>
      </c>
      <c r="G6" s="31">
        <f t="shared" si="0"/>
        <v>19.1</v>
      </c>
      <c r="H6" s="30">
        <v>86.3</v>
      </c>
      <c r="I6" s="31">
        <f t="shared" si="1"/>
        <v>51.779999999999994</v>
      </c>
      <c r="J6" s="31">
        <f t="shared" si="2"/>
        <v>70.88</v>
      </c>
      <c r="K6" s="30"/>
      <c r="L6" s="11" t="s">
        <v>18</v>
      </c>
      <c r="M6" s="22"/>
      <c r="N6" s="29"/>
    </row>
    <row r="7" spans="1:14" s="2" customFormat="1" ht="25.5" customHeight="1">
      <c r="A7" s="11">
        <v>5</v>
      </c>
      <c r="B7" s="12" t="s">
        <v>93</v>
      </c>
      <c r="C7" s="30" t="s">
        <v>15</v>
      </c>
      <c r="D7" s="12" t="s">
        <v>88</v>
      </c>
      <c r="E7" s="12" t="s">
        <v>89</v>
      </c>
      <c r="F7" s="30">
        <v>94.5</v>
      </c>
      <c r="G7" s="31">
        <f t="shared" si="0"/>
        <v>18.900000000000002</v>
      </c>
      <c r="H7" s="30">
        <v>84.8</v>
      </c>
      <c r="I7" s="31">
        <f t="shared" si="1"/>
        <v>50.879999999999995</v>
      </c>
      <c r="J7" s="31">
        <f t="shared" si="2"/>
        <v>69.78</v>
      </c>
      <c r="K7" s="30"/>
      <c r="L7" s="11" t="s">
        <v>18</v>
      </c>
      <c r="M7" s="22"/>
      <c r="N7" s="29"/>
    </row>
    <row r="8" spans="1:14" s="2" customFormat="1" ht="25.5" customHeight="1">
      <c r="A8" s="11">
        <v>6</v>
      </c>
      <c r="B8" s="12" t="s">
        <v>94</v>
      </c>
      <c r="C8" s="30" t="s">
        <v>15</v>
      </c>
      <c r="D8" s="12" t="s">
        <v>88</v>
      </c>
      <c r="E8" s="12" t="s">
        <v>89</v>
      </c>
      <c r="F8" s="30">
        <v>90</v>
      </c>
      <c r="G8" s="31">
        <f t="shared" si="0"/>
        <v>18</v>
      </c>
      <c r="H8" s="30">
        <v>83</v>
      </c>
      <c r="I8" s="31">
        <f t="shared" si="1"/>
        <v>49.8</v>
      </c>
      <c r="J8" s="31">
        <f t="shared" si="2"/>
        <v>67.8</v>
      </c>
      <c r="K8" s="30"/>
      <c r="L8" s="11" t="s">
        <v>51</v>
      </c>
      <c r="M8" s="22"/>
      <c r="N8" s="29"/>
    </row>
    <row r="9" spans="1:14" s="2" customFormat="1" ht="25.5" customHeight="1">
      <c r="A9" s="11">
        <v>7</v>
      </c>
      <c r="B9" s="12" t="s">
        <v>95</v>
      </c>
      <c r="C9" s="30" t="s">
        <v>15</v>
      </c>
      <c r="D9" s="12" t="s">
        <v>88</v>
      </c>
      <c r="E9" s="12" t="s">
        <v>89</v>
      </c>
      <c r="F9" s="30">
        <v>88.5</v>
      </c>
      <c r="G9" s="31">
        <f t="shared" si="0"/>
        <v>17.7</v>
      </c>
      <c r="H9" s="30">
        <v>82.6</v>
      </c>
      <c r="I9" s="31">
        <f t="shared" si="1"/>
        <v>49.559999999999995</v>
      </c>
      <c r="J9" s="31">
        <f t="shared" si="2"/>
        <v>67.25999999999999</v>
      </c>
      <c r="K9" s="30"/>
      <c r="L9" s="11" t="s">
        <v>18</v>
      </c>
      <c r="M9" s="22"/>
      <c r="N9" s="29"/>
    </row>
    <row r="10" spans="1:14" s="2" customFormat="1" ht="25.5" customHeight="1">
      <c r="A10" s="11">
        <v>8</v>
      </c>
      <c r="B10" s="12" t="s">
        <v>96</v>
      </c>
      <c r="C10" s="30" t="s">
        <v>15</v>
      </c>
      <c r="D10" s="12" t="s">
        <v>88</v>
      </c>
      <c r="E10" s="12" t="s">
        <v>89</v>
      </c>
      <c r="F10" s="30">
        <v>90.5</v>
      </c>
      <c r="G10" s="31">
        <f t="shared" si="0"/>
        <v>18.1</v>
      </c>
      <c r="H10" s="30">
        <v>78.2</v>
      </c>
      <c r="I10" s="31">
        <f t="shared" si="1"/>
        <v>46.92</v>
      </c>
      <c r="J10" s="31">
        <f t="shared" si="2"/>
        <v>65.02000000000001</v>
      </c>
      <c r="K10" s="30"/>
      <c r="L10" s="11" t="s">
        <v>51</v>
      </c>
      <c r="M10" s="22"/>
      <c r="N10" s="29"/>
    </row>
    <row r="11" spans="1:14" s="2" customFormat="1" ht="25.5" customHeight="1">
      <c r="A11" s="11"/>
      <c r="B11" s="12"/>
      <c r="C11" s="30"/>
      <c r="D11" s="12"/>
      <c r="E11" s="12"/>
      <c r="F11" s="30"/>
      <c r="G11" s="31"/>
      <c r="H11" s="30"/>
      <c r="I11" s="31"/>
      <c r="J11" s="31"/>
      <c r="K11" s="30"/>
      <c r="L11" s="11"/>
      <c r="M11" s="22"/>
      <c r="N11" s="29"/>
    </row>
    <row r="12" spans="1:14" s="2" customFormat="1" ht="25.5" customHeight="1">
      <c r="A12" s="11">
        <v>9</v>
      </c>
      <c r="B12" s="12" t="s">
        <v>97</v>
      </c>
      <c r="C12" s="30" t="s">
        <v>15</v>
      </c>
      <c r="D12" s="12" t="s">
        <v>98</v>
      </c>
      <c r="E12" s="12" t="s">
        <v>99</v>
      </c>
      <c r="F12" s="30">
        <v>125.5</v>
      </c>
      <c r="G12" s="31">
        <f>F12*0.2</f>
        <v>25.1</v>
      </c>
      <c r="H12" s="30">
        <v>88</v>
      </c>
      <c r="I12" s="31">
        <f>H12*0.6</f>
        <v>52.8</v>
      </c>
      <c r="J12" s="31">
        <f>G12+I12</f>
        <v>77.9</v>
      </c>
      <c r="K12" s="30">
        <v>1</v>
      </c>
      <c r="L12" s="11" t="s">
        <v>18</v>
      </c>
      <c r="M12" s="22" t="s">
        <v>19</v>
      </c>
      <c r="N12" s="29"/>
    </row>
    <row r="13" spans="1:14" s="2" customFormat="1" ht="25.5" customHeight="1">
      <c r="A13" s="11">
        <v>10</v>
      </c>
      <c r="B13" s="12" t="s">
        <v>100</v>
      </c>
      <c r="C13" s="30" t="s">
        <v>15</v>
      </c>
      <c r="D13" s="12" t="s">
        <v>98</v>
      </c>
      <c r="E13" s="12" t="s">
        <v>99</v>
      </c>
      <c r="F13" s="30">
        <v>121</v>
      </c>
      <c r="G13" s="31">
        <f>F13*0.2</f>
        <v>24.200000000000003</v>
      </c>
      <c r="H13" s="30">
        <v>86.4</v>
      </c>
      <c r="I13" s="31">
        <f>H13*0.6</f>
        <v>51.84</v>
      </c>
      <c r="J13" s="31">
        <f>G13+I13</f>
        <v>76.04</v>
      </c>
      <c r="K13" s="30">
        <v>2</v>
      </c>
      <c r="L13" s="11" t="s">
        <v>18</v>
      </c>
      <c r="M13" s="22" t="s">
        <v>19</v>
      </c>
      <c r="N13" s="29"/>
    </row>
    <row r="14" spans="1:14" s="2" customFormat="1" ht="25.5" customHeight="1">
      <c r="A14" s="11">
        <v>11</v>
      </c>
      <c r="B14" s="12" t="s">
        <v>101</v>
      </c>
      <c r="C14" s="30" t="s">
        <v>15</v>
      </c>
      <c r="D14" s="12" t="s">
        <v>98</v>
      </c>
      <c r="E14" s="12" t="s">
        <v>99</v>
      </c>
      <c r="F14" s="30">
        <v>120.5</v>
      </c>
      <c r="G14" s="31">
        <f>F14*0.2</f>
        <v>24.1</v>
      </c>
      <c r="H14" s="30">
        <v>85</v>
      </c>
      <c r="I14" s="31">
        <f>H14*0.6</f>
        <v>51</v>
      </c>
      <c r="J14" s="31">
        <f>G14+I14</f>
        <v>75.1</v>
      </c>
      <c r="K14" s="30"/>
      <c r="L14" s="11" t="s">
        <v>18</v>
      </c>
      <c r="M14" s="22"/>
      <c r="N14" s="29"/>
    </row>
    <row r="15" spans="1:14" s="2" customFormat="1" ht="25.5" customHeight="1">
      <c r="A15" s="11">
        <v>12</v>
      </c>
      <c r="B15" s="12" t="s">
        <v>102</v>
      </c>
      <c r="C15" s="30" t="s">
        <v>15</v>
      </c>
      <c r="D15" s="12" t="s">
        <v>98</v>
      </c>
      <c r="E15" s="12" t="s">
        <v>99</v>
      </c>
      <c r="F15" s="30">
        <v>103</v>
      </c>
      <c r="G15" s="31">
        <f>F15*0.2</f>
        <v>20.6</v>
      </c>
      <c r="H15" s="30">
        <v>74</v>
      </c>
      <c r="I15" s="31">
        <f>H15*0.6</f>
        <v>44.4</v>
      </c>
      <c r="J15" s="31">
        <f>G15+I15</f>
        <v>65</v>
      </c>
      <c r="K15" s="30"/>
      <c r="L15" s="11" t="s">
        <v>18</v>
      </c>
      <c r="M15" s="22"/>
      <c r="N15" s="29"/>
    </row>
    <row r="16" spans="1:14" s="2" customFormat="1" ht="25.5" customHeight="1">
      <c r="A16" s="11"/>
      <c r="B16" s="12"/>
      <c r="C16" s="30"/>
      <c r="D16" s="12"/>
      <c r="E16" s="12"/>
      <c r="F16" s="30"/>
      <c r="G16" s="31"/>
      <c r="H16" s="30"/>
      <c r="I16" s="31"/>
      <c r="J16" s="31"/>
      <c r="K16" s="30"/>
      <c r="L16" s="11"/>
      <c r="M16" s="22"/>
      <c r="N16" s="29"/>
    </row>
    <row r="17" spans="1:14" s="2" customFormat="1" ht="25.5" customHeight="1">
      <c r="A17" s="11">
        <v>13</v>
      </c>
      <c r="B17" s="12" t="s">
        <v>103</v>
      </c>
      <c r="C17" s="30" t="s">
        <v>15</v>
      </c>
      <c r="D17" s="12" t="s">
        <v>104</v>
      </c>
      <c r="E17" s="12" t="s">
        <v>105</v>
      </c>
      <c r="F17" s="30">
        <v>97.5</v>
      </c>
      <c r="G17" s="31">
        <f>F17*0.2</f>
        <v>19.5</v>
      </c>
      <c r="H17" s="30">
        <v>88.14</v>
      </c>
      <c r="I17" s="31">
        <f>H17*0.6</f>
        <v>52.884</v>
      </c>
      <c r="J17" s="31">
        <f>G17+I17</f>
        <v>72.384</v>
      </c>
      <c r="K17" s="30">
        <v>1</v>
      </c>
      <c r="L17" s="11" t="s">
        <v>18</v>
      </c>
      <c r="M17" s="22" t="s">
        <v>19</v>
      </c>
      <c r="N17" s="29"/>
    </row>
    <row r="18" spans="1:14" s="2" customFormat="1" ht="25.5" customHeight="1">
      <c r="A18" s="11">
        <v>14</v>
      </c>
      <c r="B18" s="12" t="s">
        <v>106</v>
      </c>
      <c r="C18" s="30" t="s">
        <v>15</v>
      </c>
      <c r="D18" s="12" t="s">
        <v>104</v>
      </c>
      <c r="E18" s="12" t="s">
        <v>105</v>
      </c>
      <c r="F18" s="30">
        <v>97.5</v>
      </c>
      <c r="G18" s="31">
        <f>F18*0.2</f>
        <v>19.5</v>
      </c>
      <c r="H18" s="30">
        <v>85.92</v>
      </c>
      <c r="I18" s="31">
        <f>H18*0.6</f>
        <v>51.552</v>
      </c>
      <c r="J18" s="31">
        <f>G18+I18</f>
        <v>71.05199999999999</v>
      </c>
      <c r="K18" s="30">
        <v>2</v>
      </c>
      <c r="L18" s="11" t="s">
        <v>18</v>
      </c>
      <c r="M18" s="22" t="s">
        <v>19</v>
      </c>
      <c r="N18" s="29"/>
    </row>
    <row r="19" spans="1:14" s="2" customFormat="1" ht="25.5" customHeight="1">
      <c r="A19" s="11">
        <v>15</v>
      </c>
      <c r="B19" s="12" t="s">
        <v>107</v>
      </c>
      <c r="C19" s="30" t="s">
        <v>15</v>
      </c>
      <c r="D19" s="12" t="s">
        <v>104</v>
      </c>
      <c r="E19" s="12" t="s">
        <v>105</v>
      </c>
      <c r="F19" s="30">
        <v>74</v>
      </c>
      <c r="G19" s="31">
        <f>F19*0.2</f>
        <v>14.8</v>
      </c>
      <c r="H19" s="30">
        <v>85.54</v>
      </c>
      <c r="I19" s="31">
        <f>H19*0.6</f>
        <v>51.324000000000005</v>
      </c>
      <c r="J19" s="31">
        <f>G19+I19</f>
        <v>66.12400000000001</v>
      </c>
      <c r="K19" s="30"/>
      <c r="L19" s="11" t="s">
        <v>18</v>
      </c>
      <c r="M19" s="22"/>
      <c r="N19" s="29"/>
    </row>
    <row r="20" spans="1:14" s="2" customFormat="1" ht="25.5" customHeight="1">
      <c r="A20" s="11">
        <v>16</v>
      </c>
      <c r="B20" s="12" t="s">
        <v>108</v>
      </c>
      <c r="C20" s="30" t="s">
        <v>15</v>
      </c>
      <c r="D20" s="12" t="s">
        <v>104</v>
      </c>
      <c r="E20" s="12" t="s">
        <v>105</v>
      </c>
      <c r="F20" s="30">
        <v>76.5</v>
      </c>
      <c r="G20" s="31">
        <f>F20*0.2</f>
        <v>15.3</v>
      </c>
      <c r="H20" s="30">
        <v>82.16</v>
      </c>
      <c r="I20" s="31">
        <f>H20*0.6</f>
        <v>49.296</v>
      </c>
      <c r="J20" s="31">
        <f>G20+I20</f>
        <v>64.596</v>
      </c>
      <c r="K20" s="30"/>
      <c r="L20" s="11" t="s">
        <v>18</v>
      </c>
      <c r="M20" s="22"/>
      <c r="N20" s="29"/>
    </row>
  </sheetData>
  <sheetProtection/>
  <mergeCells count="1">
    <mergeCell ref="A1:M1"/>
  </mergeCells>
  <printOptions horizontalCentered="1"/>
  <pageMargins left="0.15748031496062992" right="0.15748031496062992" top="0.9842519685039371" bottom="0.9842519685039371" header="0.5118110236220472" footer="0.5118110236220472"/>
  <pageSetup orientation="landscape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zoomScale="120" zoomScaleNormal="120" workbookViewId="0" topLeftCell="A2">
      <selection activeCell="O18" sqref="O18"/>
    </sheetView>
  </sheetViews>
  <sheetFormatPr defaultColWidth="9.00390625" defaultRowHeight="14.25"/>
  <cols>
    <col min="1" max="1" width="5.00390625" style="0" bestFit="1" customWidth="1"/>
    <col min="2" max="2" width="8.375" style="3" customWidth="1"/>
    <col min="3" max="3" width="5.25390625" style="0" customWidth="1"/>
    <col min="4" max="4" width="20.50390625" style="4" bestFit="1" customWidth="1"/>
    <col min="5" max="5" width="12.00390625" style="0" bestFit="1" customWidth="1"/>
    <col min="6" max="6" width="5.875" style="0" bestFit="1" customWidth="1"/>
    <col min="7" max="7" width="5.875" style="28" customWidth="1"/>
    <col min="8" max="8" width="5.875" style="0" bestFit="1" customWidth="1"/>
    <col min="9" max="9" width="5.875" style="28" customWidth="1"/>
    <col min="10" max="11" width="5.875" style="0" customWidth="1"/>
    <col min="12" max="12" width="6.00390625" style="0" customWidth="1"/>
    <col min="13" max="13" width="7.375" style="0" customWidth="1"/>
  </cols>
  <sheetData>
    <row r="1" spans="1:13" ht="28.5" customHeight="1">
      <c r="A1" s="7" t="s">
        <v>109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1" customFormat="1" ht="42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26" t="s">
        <v>7</v>
      </c>
      <c r="H2" s="10" t="s">
        <v>8</v>
      </c>
      <c r="I2" s="26" t="s">
        <v>9</v>
      </c>
      <c r="J2" s="10" t="s">
        <v>10</v>
      </c>
      <c r="K2" s="10" t="s">
        <v>11</v>
      </c>
      <c r="L2" s="20" t="s">
        <v>12</v>
      </c>
      <c r="M2" s="20" t="s">
        <v>13</v>
      </c>
    </row>
    <row r="3" spans="1:13" s="2" customFormat="1" ht="25.5" customHeight="1">
      <c r="A3" s="11">
        <v>1</v>
      </c>
      <c r="B3" s="12" t="s">
        <v>110</v>
      </c>
      <c r="C3" s="13" t="s">
        <v>111</v>
      </c>
      <c r="D3" s="13" t="s">
        <v>112</v>
      </c>
      <c r="E3" s="15" t="s">
        <v>113</v>
      </c>
      <c r="F3" s="16">
        <v>86</v>
      </c>
      <c r="G3" s="27">
        <f aca="true" t="shared" si="0" ref="G3:G15">F3*0.4</f>
        <v>34.4</v>
      </c>
      <c r="H3" s="16">
        <v>87.48</v>
      </c>
      <c r="I3" s="27">
        <f aca="true" t="shared" si="1" ref="I3:I15">H3*0.6</f>
        <v>52.488</v>
      </c>
      <c r="J3" s="27">
        <f aca="true" t="shared" si="2" ref="J3:J15">G3+I3</f>
        <v>86.888</v>
      </c>
      <c r="K3" s="16">
        <v>1</v>
      </c>
      <c r="L3" s="13" t="s">
        <v>51</v>
      </c>
      <c r="M3" s="22" t="s">
        <v>19</v>
      </c>
    </row>
    <row r="4" spans="1:13" s="2" customFormat="1" ht="25.5" customHeight="1">
      <c r="A4" s="11">
        <v>2</v>
      </c>
      <c r="B4" s="12" t="s">
        <v>114</v>
      </c>
      <c r="C4" s="13" t="s">
        <v>111</v>
      </c>
      <c r="D4" s="13" t="s">
        <v>112</v>
      </c>
      <c r="E4" s="15" t="s">
        <v>113</v>
      </c>
      <c r="F4" s="16">
        <v>72</v>
      </c>
      <c r="G4" s="27">
        <f t="shared" si="0"/>
        <v>28.8</v>
      </c>
      <c r="H4" s="16">
        <v>86.96</v>
      </c>
      <c r="I4" s="27">
        <f t="shared" si="1"/>
        <v>52.175999999999995</v>
      </c>
      <c r="J4" s="27">
        <f t="shared" si="2"/>
        <v>80.976</v>
      </c>
      <c r="K4" s="16">
        <v>2</v>
      </c>
      <c r="L4" s="13" t="s">
        <v>51</v>
      </c>
      <c r="M4" s="22" t="s">
        <v>19</v>
      </c>
    </row>
    <row r="5" spans="1:13" s="2" customFormat="1" ht="25.5" customHeight="1">
      <c r="A5" s="11">
        <v>3</v>
      </c>
      <c r="B5" s="12" t="s">
        <v>115</v>
      </c>
      <c r="C5" s="13" t="s">
        <v>111</v>
      </c>
      <c r="D5" s="13" t="s">
        <v>112</v>
      </c>
      <c r="E5" s="15" t="s">
        <v>113</v>
      </c>
      <c r="F5" s="16">
        <v>71.5</v>
      </c>
      <c r="G5" s="27">
        <f t="shared" si="0"/>
        <v>28.6</v>
      </c>
      <c r="H5" s="16">
        <v>85.12</v>
      </c>
      <c r="I5" s="27">
        <f t="shared" si="1"/>
        <v>51.072</v>
      </c>
      <c r="J5" s="27">
        <f t="shared" si="2"/>
        <v>79.672</v>
      </c>
      <c r="K5" s="16">
        <v>3</v>
      </c>
      <c r="L5" s="13" t="s">
        <v>51</v>
      </c>
      <c r="M5" s="22" t="s">
        <v>19</v>
      </c>
    </row>
    <row r="6" spans="1:14" s="2" customFormat="1" ht="25.5" customHeight="1">
      <c r="A6" s="11">
        <v>4</v>
      </c>
      <c r="B6" s="12" t="s">
        <v>116</v>
      </c>
      <c r="C6" s="13" t="s">
        <v>111</v>
      </c>
      <c r="D6" s="13" t="s">
        <v>112</v>
      </c>
      <c r="E6" s="15" t="s">
        <v>113</v>
      </c>
      <c r="F6" s="16">
        <v>68</v>
      </c>
      <c r="G6" s="27">
        <f t="shared" si="0"/>
        <v>27.200000000000003</v>
      </c>
      <c r="H6" s="16">
        <v>86.72</v>
      </c>
      <c r="I6" s="27">
        <f t="shared" si="1"/>
        <v>52.032</v>
      </c>
      <c r="J6" s="27">
        <f t="shared" si="2"/>
        <v>79.232</v>
      </c>
      <c r="K6" s="16">
        <v>4</v>
      </c>
      <c r="L6" s="13" t="s">
        <v>51</v>
      </c>
      <c r="M6" s="22" t="s">
        <v>19</v>
      </c>
      <c r="N6" s="24"/>
    </row>
    <row r="7" spans="1:14" s="24" customFormat="1" ht="25.5" customHeight="1">
      <c r="A7" s="11">
        <v>5</v>
      </c>
      <c r="B7" s="12" t="s">
        <v>117</v>
      </c>
      <c r="C7" s="13" t="s">
        <v>111</v>
      </c>
      <c r="D7" s="13" t="s">
        <v>112</v>
      </c>
      <c r="E7" s="15" t="s">
        <v>113</v>
      </c>
      <c r="F7" s="16">
        <v>69.5</v>
      </c>
      <c r="G7" s="27">
        <f t="shared" si="0"/>
        <v>27.8</v>
      </c>
      <c r="H7" s="16">
        <v>82.62</v>
      </c>
      <c r="I7" s="27">
        <f t="shared" si="1"/>
        <v>49.572</v>
      </c>
      <c r="J7" s="27">
        <f t="shared" si="2"/>
        <v>77.372</v>
      </c>
      <c r="K7" s="16">
        <v>5</v>
      </c>
      <c r="L7" s="13" t="s">
        <v>51</v>
      </c>
      <c r="M7" s="22" t="s">
        <v>19</v>
      </c>
      <c r="N7" s="2"/>
    </row>
    <row r="8" spans="1:14" s="24" customFormat="1" ht="25.5" customHeight="1">
      <c r="A8" s="11"/>
      <c r="B8" s="12"/>
      <c r="C8" s="13"/>
      <c r="D8" s="13"/>
      <c r="E8" s="15"/>
      <c r="F8" s="16"/>
      <c r="G8" s="27"/>
      <c r="H8" s="16"/>
      <c r="I8" s="27"/>
      <c r="J8" s="27"/>
      <c r="K8" s="16"/>
      <c r="L8" s="13"/>
      <c r="M8" s="23"/>
      <c r="N8" s="2"/>
    </row>
    <row r="9" spans="1:13" s="2" customFormat="1" ht="25.5" customHeight="1">
      <c r="A9" s="11">
        <v>6</v>
      </c>
      <c r="B9" s="12" t="s">
        <v>118</v>
      </c>
      <c r="C9" s="13" t="s">
        <v>111</v>
      </c>
      <c r="D9" s="13" t="s">
        <v>112</v>
      </c>
      <c r="E9" s="15" t="s">
        <v>113</v>
      </c>
      <c r="F9" s="16">
        <v>62</v>
      </c>
      <c r="G9" s="27">
        <f t="shared" si="0"/>
        <v>24.8</v>
      </c>
      <c r="H9" s="16">
        <v>81.12</v>
      </c>
      <c r="I9" s="27">
        <f t="shared" si="1"/>
        <v>48.672000000000004</v>
      </c>
      <c r="J9" s="27">
        <f t="shared" si="2"/>
        <v>73.47200000000001</v>
      </c>
      <c r="K9" s="16"/>
      <c r="L9" s="13" t="s">
        <v>51</v>
      </c>
      <c r="M9" s="23"/>
    </row>
    <row r="10" spans="1:13" s="2" customFormat="1" ht="25.5" customHeight="1">
      <c r="A10" s="11">
        <v>7</v>
      </c>
      <c r="B10" s="12" t="s">
        <v>119</v>
      </c>
      <c r="C10" s="13" t="s">
        <v>111</v>
      </c>
      <c r="D10" s="13" t="s">
        <v>112</v>
      </c>
      <c r="E10" s="15" t="s">
        <v>113</v>
      </c>
      <c r="F10" s="16">
        <v>55</v>
      </c>
      <c r="G10" s="27">
        <f t="shared" si="0"/>
        <v>22</v>
      </c>
      <c r="H10" s="16">
        <v>84.54</v>
      </c>
      <c r="I10" s="27">
        <f t="shared" si="1"/>
        <v>50.724000000000004</v>
      </c>
      <c r="J10" s="27">
        <f t="shared" si="2"/>
        <v>72.724</v>
      </c>
      <c r="K10" s="16"/>
      <c r="L10" s="13" t="s">
        <v>18</v>
      </c>
      <c r="M10" s="23"/>
    </row>
    <row r="11" spans="1:13" s="2" customFormat="1" ht="25.5" customHeight="1">
      <c r="A11" s="11">
        <v>8</v>
      </c>
      <c r="B11" s="12" t="s">
        <v>120</v>
      </c>
      <c r="C11" s="13" t="s">
        <v>111</v>
      </c>
      <c r="D11" s="13" t="s">
        <v>112</v>
      </c>
      <c r="E11" s="15" t="s">
        <v>113</v>
      </c>
      <c r="F11" s="16">
        <v>64</v>
      </c>
      <c r="G11" s="27">
        <f t="shared" si="0"/>
        <v>25.6</v>
      </c>
      <c r="H11" s="16">
        <v>78.42</v>
      </c>
      <c r="I11" s="27">
        <f t="shared" si="1"/>
        <v>47.052</v>
      </c>
      <c r="J11" s="27">
        <f t="shared" si="2"/>
        <v>72.652</v>
      </c>
      <c r="K11" s="16"/>
      <c r="L11" s="13" t="s">
        <v>51</v>
      </c>
      <c r="M11" s="23"/>
    </row>
    <row r="12" spans="1:13" s="2" customFormat="1" ht="25.5" customHeight="1">
      <c r="A12" s="11">
        <v>9</v>
      </c>
      <c r="B12" s="12" t="s">
        <v>121</v>
      </c>
      <c r="C12" s="13" t="s">
        <v>111</v>
      </c>
      <c r="D12" s="13" t="s">
        <v>112</v>
      </c>
      <c r="E12" s="15" t="s">
        <v>113</v>
      </c>
      <c r="F12" s="16">
        <v>58</v>
      </c>
      <c r="G12" s="27">
        <f t="shared" si="0"/>
        <v>23.200000000000003</v>
      </c>
      <c r="H12" s="16">
        <v>79.78</v>
      </c>
      <c r="I12" s="27">
        <f t="shared" si="1"/>
        <v>47.868</v>
      </c>
      <c r="J12" s="27">
        <f t="shared" si="2"/>
        <v>71.06800000000001</v>
      </c>
      <c r="K12" s="16"/>
      <c r="L12" s="13" t="s">
        <v>51</v>
      </c>
      <c r="M12" s="23"/>
    </row>
    <row r="13" spans="1:13" s="2" customFormat="1" ht="25.5" customHeight="1">
      <c r="A13" s="11">
        <v>10</v>
      </c>
      <c r="B13" s="12" t="s">
        <v>122</v>
      </c>
      <c r="C13" s="13" t="s">
        <v>111</v>
      </c>
      <c r="D13" s="13" t="s">
        <v>112</v>
      </c>
      <c r="E13" s="15" t="s">
        <v>113</v>
      </c>
      <c r="F13" s="16">
        <v>57</v>
      </c>
      <c r="G13" s="27">
        <f t="shared" si="0"/>
        <v>22.8</v>
      </c>
      <c r="H13" s="16">
        <v>79.82</v>
      </c>
      <c r="I13" s="27">
        <f t="shared" si="1"/>
        <v>47.891999999999996</v>
      </c>
      <c r="J13" s="27">
        <f t="shared" si="2"/>
        <v>70.692</v>
      </c>
      <c r="K13" s="16"/>
      <c r="L13" s="13" t="s">
        <v>51</v>
      </c>
      <c r="M13" s="23"/>
    </row>
    <row r="14" spans="1:13" s="2" customFormat="1" ht="25.5" customHeight="1">
      <c r="A14" s="11">
        <v>11</v>
      </c>
      <c r="B14" s="12" t="s">
        <v>123</v>
      </c>
      <c r="C14" s="13" t="s">
        <v>111</v>
      </c>
      <c r="D14" s="13" t="s">
        <v>112</v>
      </c>
      <c r="E14" s="15" t="s">
        <v>113</v>
      </c>
      <c r="F14" s="16">
        <v>62.5</v>
      </c>
      <c r="G14" s="27">
        <f t="shared" si="0"/>
        <v>25</v>
      </c>
      <c r="H14" s="16">
        <v>74.1</v>
      </c>
      <c r="I14" s="27">
        <f t="shared" si="1"/>
        <v>44.459999999999994</v>
      </c>
      <c r="J14" s="27">
        <f t="shared" si="2"/>
        <v>69.46</v>
      </c>
      <c r="K14" s="16"/>
      <c r="L14" s="13" t="s">
        <v>51</v>
      </c>
      <c r="M14" s="23"/>
    </row>
    <row r="15" spans="1:13" s="2" customFormat="1" ht="25.5" customHeight="1">
      <c r="A15" s="11">
        <v>12</v>
      </c>
      <c r="B15" s="12" t="s">
        <v>124</v>
      </c>
      <c r="C15" s="13" t="s">
        <v>111</v>
      </c>
      <c r="D15" s="13" t="s">
        <v>112</v>
      </c>
      <c r="E15" s="15" t="s">
        <v>113</v>
      </c>
      <c r="F15" s="16">
        <v>55</v>
      </c>
      <c r="G15" s="27">
        <f t="shared" si="0"/>
        <v>22</v>
      </c>
      <c r="H15" s="16">
        <v>78.48</v>
      </c>
      <c r="I15" s="27">
        <f t="shared" si="1"/>
        <v>47.088</v>
      </c>
      <c r="J15" s="27">
        <f t="shared" si="2"/>
        <v>69.088</v>
      </c>
      <c r="K15" s="16"/>
      <c r="L15" s="13" t="s">
        <v>51</v>
      </c>
      <c r="M15" s="23"/>
    </row>
  </sheetData>
  <sheetProtection/>
  <mergeCells count="1">
    <mergeCell ref="A1:M1"/>
  </mergeCells>
  <printOptions horizontalCentered="1"/>
  <pageMargins left="0.15748031496062992" right="0.15748031496062992" top="0.9842519685039371" bottom="0.9842519685039371" header="0.5118110236220472" footer="0.5118110236220472"/>
  <pageSetup orientation="landscape" paperSize="9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72"/>
  <sheetViews>
    <sheetView zoomScale="120" zoomScaleNormal="120" workbookViewId="0" topLeftCell="A42">
      <selection activeCell="P65" sqref="P65"/>
    </sheetView>
  </sheetViews>
  <sheetFormatPr defaultColWidth="9.00390625" defaultRowHeight="14.25"/>
  <cols>
    <col min="1" max="1" width="6.75390625" style="0" bestFit="1" customWidth="1"/>
    <col min="2" max="2" width="8.375" style="3" customWidth="1"/>
    <col min="3" max="3" width="5.25390625" style="0" customWidth="1"/>
    <col min="4" max="4" width="11.375" style="4" bestFit="1" customWidth="1"/>
    <col min="5" max="5" width="12.00390625" style="0" bestFit="1" customWidth="1"/>
    <col min="6" max="6" width="5.875" style="0" bestFit="1" customWidth="1"/>
    <col min="7" max="7" width="5.875" style="0" customWidth="1"/>
    <col min="8" max="8" width="5.875" style="0" bestFit="1" customWidth="1"/>
    <col min="9" max="9" width="5.875" style="25" customWidth="1"/>
    <col min="10" max="12" width="5.875" style="0" customWidth="1"/>
    <col min="13" max="13" width="6.00390625" style="0" customWidth="1"/>
    <col min="14" max="14" width="7.75390625" style="0" customWidth="1"/>
  </cols>
  <sheetData>
    <row r="1" spans="1:14" ht="28.5" customHeight="1">
      <c r="A1" s="7" t="s">
        <v>125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1" customFormat="1" ht="4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26" t="s">
        <v>126</v>
      </c>
      <c r="J2" s="10" t="s">
        <v>9</v>
      </c>
      <c r="K2" s="10" t="s">
        <v>10</v>
      </c>
      <c r="L2" s="19" t="s">
        <v>11</v>
      </c>
      <c r="M2" s="20" t="s">
        <v>12</v>
      </c>
      <c r="N2" s="20" t="s">
        <v>13</v>
      </c>
    </row>
    <row r="3" spans="1:14" s="2" customFormat="1" ht="25.5" customHeight="1">
      <c r="A3" s="11">
        <v>1</v>
      </c>
      <c r="B3" s="12" t="s">
        <v>127</v>
      </c>
      <c r="C3" s="13" t="s">
        <v>111</v>
      </c>
      <c r="D3" s="13" t="s">
        <v>128</v>
      </c>
      <c r="E3" s="15" t="s">
        <v>129</v>
      </c>
      <c r="F3" s="16">
        <v>85</v>
      </c>
      <c r="G3" s="16">
        <f aca="true" t="shared" si="0" ref="G3:G37">F3*0.4</f>
        <v>34</v>
      </c>
      <c r="H3" s="16">
        <v>85.28</v>
      </c>
      <c r="I3" s="27">
        <f>H3*(77.51/76.98)</f>
        <v>85.86714471291245</v>
      </c>
      <c r="J3" s="21">
        <f aca="true" t="shared" si="1" ref="J3:J37">I3*0.6</f>
        <v>51.52028682774747</v>
      </c>
      <c r="K3" s="21">
        <f aca="true" t="shared" si="2" ref="K3:K37">G3+J3</f>
        <v>85.52028682774747</v>
      </c>
      <c r="L3" s="16">
        <v>1</v>
      </c>
      <c r="M3" s="11" t="s">
        <v>51</v>
      </c>
      <c r="N3" s="22" t="s">
        <v>19</v>
      </c>
    </row>
    <row r="4" spans="1:14" s="2" customFormat="1" ht="25.5" customHeight="1">
      <c r="A4" s="11">
        <v>2</v>
      </c>
      <c r="B4" s="12" t="s">
        <v>130</v>
      </c>
      <c r="C4" s="13" t="s">
        <v>111</v>
      </c>
      <c r="D4" s="13" t="s">
        <v>128</v>
      </c>
      <c r="E4" s="15" t="s">
        <v>129</v>
      </c>
      <c r="F4" s="16">
        <v>83</v>
      </c>
      <c r="G4" s="16">
        <f t="shared" si="0"/>
        <v>33.2</v>
      </c>
      <c r="H4" s="16">
        <v>83.2</v>
      </c>
      <c r="I4" s="27">
        <f>H4*(77.51/76.98)</f>
        <v>83.77282411015848</v>
      </c>
      <c r="J4" s="21">
        <f t="shared" si="1"/>
        <v>50.26369446609509</v>
      </c>
      <c r="K4" s="21">
        <f t="shared" si="2"/>
        <v>83.46369446609509</v>
      </c>
      <c r="L4" s="16">
        <v>2</v>
      </c>
      <c r="M4" s="11" t="s">
        <v>51</v>
      </c>
      <c r="N4" s="22" t="s">
        <v>19</v>
      </c>
    </row>
    <row r="5" spans="1:14" s="2" customFormat="1" ht="25.5" customHeight="1">
      <c r="A5" s="11">
        <v>3</v>
      </c>
      <c r="B5" s="12" t="s">
        <v>131</v>
      </c>
      <c r="C5" s="13" t="s">
        <v>111</v>
      </c>
      <c r="D5" s="13" t="s">
        <v>128</v>
      </c>
      <c r="E5" s="15" t="s">
        <v>129</v>
      </c>
      <c r="F5" s="16">
        <v>87.5</v>
      </c>
      <c r="G5" s="16">
        <f t="shared" si="0"/>
        <v>35</v>
      </c>
      <c r="H5" s="16">
        <v>79.8</v>
      </c>
      <c r="I5" s="27">
        <f>H5*(77.51/76.72)</f>
        <v>80.62171532846716</v>
      </c>
      <c r="J5" s="21">
        <f t="shared" si="1"/>
        <v>48.37302919708029</v>
      </c>
      <c r="K5" s="21">
        <f t="shared" si="2"/>
        <v>83.37302919708029</v>
      </c>
      <c r="L5" s="16">
        <v>3</v>
      </c>
      <c r="M5" s="11" t="s">
        <v>51</v>
      </c>
      <c r="N5" s="22" t="s">
        <v>19</v>
      </c>
    </row>
    <row r="6" spans="1:14" s="2" customFormat="1" ht="25.5" customHeight="1">
      <c r="A6" s="11">
        <v>4</v>
      </c>
      <c r="B6" s="12" t="s">
        <v>132</v>
      </c>
      <c r="C6" s="13" t="s">
        <v>111</v>
      </c>
      <c r="D6" s="13" t="s">
        <v>128</v>
      </c>
      <c r="E6" s="15" t="s">
        <v>129</v>
      </c>
      <c r="F6" s="16">
        <v>75.5</v>
      </c>
      <c r="G6" s="16">
        <f t="shared" si="0"/>
        <v>30.200000000000003</v>
      </c>
      <c r="H6" s="16">
        <v>89</v>
      </c>
      <c r="I6" s="27">
        <f>H6*(77.51/79.02)</f>
        <v>87.29929131865352</v>
      </c>
      <c r="J6" s="21">
        <f t="shared" si="1"/>
        <v>52.379574791192105</v>
      </c>
      <c r="K6" s="21">
        <f t="shared" si="2"/>
        <v>82.5795747911921</v>
      </c>
      <c r="L6" s="16">
        <v>4</v>
      </c>
      <c r="M6" s="11" t="s">
        <v>51</v>
      </c>
      <c r="N6" s="22" t="s">
        <v>19</v>
      </c>
    </row>
    <row r="7" spans="1:14" s="2" customFormat="1" ht="25.5" customHeight="1">
      <c r="A7" s="11">
        <v>5</v>
      </c>
      <c r="B7" s="12" t="s">
        <v>133</v>
      </c>
      <c r="C7" s="13" t="s">
        <v>111</v>
      </c>
      <c r="D7" s="13" t="s">
        <v>128</v>
      </c>
      <c r="E7" s="15" t="s">
        <v>129</v>
      </c>
      <c r="F7" s="16">
        <v>77.5</v>
      </c>
      <c r="G7" s="16">
        <f t="shared" si="0"/>
        <v>31</v>
      </c>
      <c r="H7" s="16">
        <v>85.37</v>
      </c>
      <c r="I7" s="27">
        <f>H7*(77.51/79.02)</f>
        <v>83.73865730194889</v>
      </c>
      <c r="J7" s="21">
        <f t="shared" si="1"/>
        <v>50.24319438116933</v>
      </c>
      <c r="K7" s="21">
        <f t="shared" si="2"/>
        <v>81.24319438116933</v>
      </c>
      <c r="L7" s="16">
        <v>5</v>
      </c>
      <c r="M7" s="11" t="s">
        <v>51</v>
      </c>
      <c r="N7" s="22" t="s">
        <v>19</v>
      </c>
    </row>
    <row r="8" spans="1:14" s="2" customFormat="1" ht="25.5" customHeight="1">
      <c r="A8" s="11">
        <v>6</v>
      </c>
      <c r="B8" s="12" t="s">
        <v>134</v>
      </c>
      <c r="C8" s="13" t="s">
        <v>111</v>
      </c>
      <c r="D8" s="13" t="s">
        <v>128</v>
      </c>
      <c r="E8" s="15" t="s">
        <v>129</v>
      </c>
      <c r="F8" s="16">
        <v>81</v>
      </c>
      <c r="G8" s="16">
        <f t="shared" si="0"/>
        <v>32.4</v>
      </c>
      <c r="H8" s="16">
        <v>82.96</v>
      </c>
      <c r="I8" s="27">
        <f>H8*(77.51/79.02)</f>
        <v>81.37471019994939</v>
      </c>
      <c r="J8" s="21">
        <f t="shared" si="1"/>
        <v>48.824826119969636</v>
      </c>
      <c r="K8" s="21">
        <f t="shared" si="2"/>
        <v>81.22482611996963</v>
      </c>
      <c r="L8" s="16">
        <v>6</v>
      </c>
      <c r="M8" s="11" t="s">
        <v>51</v>
      </c>
      <c r="N8" s="22" t="s">
        <v>19</v>
      </c>
    </row>
    <row r="9" spans="1:14" s="2" customFormat="1" ht="25.5" customHeight="1">
      <c r="A9" s="11">
        <v>7</v>
      </c>
      <c r="B9" s="12" t="s">
        <v>135</v>
      </c>
      <c r="C9" s="13" t="s">
        <v>111</v>
      </c>
      <c r="D9" s="13" t="s">
        <v>128</v>
      </c>
      <c r="E9" s="15" t="s">
        <v>129</v>
      </c>
      <c r="F9" s="16">
        <v>73.5</v>
      </c>
      <c r="G9" s="16">
        <f t="shared" si="0"/>
        <v>29.400000000000002</v>
      </c>
      <c r="H9" s="16">
        <v>84.7</v>
      </c>
      <c r="I9" s="27">
        <f>H9*(77.51/76.98)</f>
        <v>85.28315146791374</v>
      </c>
      <c r="J9" s="21">
        <f t="shared" si="1"/>
        <v>51.16989088074824</v>
      </c>
      <c r="K9" s="21">
        <f t="shared" si="2"/>
        <v>80.56989088074825</v>
      </c>
      <c r="L9" s="16">
        <v>7</v>
      </c>
      <c r="M9" s="11" t="s">
        <v>51</v>
      </c>
      <c r="N9" s="22" t="s">
        <v>19</v>
      </c>
    </row>
    <row r="10" spans="1:14" s="2" customFormat="1" ht="25.5" customHeight="1">
      <c r="A10" s="11">
        <v>8</v>
      </c>
      <c r="B10" s="12" t="s">
        <v>136</v>
      </c>
      <c r="C10" s="13" t="s">
        <v>111</v>
      </c>
      <c r="D10" s="13" t="s">
        <v>128</v>
      </c>
      <c r="E10" s="15" t="s">
        <v>129</v>
      </c>
      <c r="F10" s="16">
        <v>75</v>
      </c>
      <c r="G10" s="16">
        <f t="shared" si="0"/>
        <v>30</v>
      </c>
      <c r="H10" s="16">
        <v>82.7</v>
      </c>
      <c r="I10" s="27">
        <f>H10*(77.51/76.72)</f>
        <v>83.55157716371221</v>
      </c>
      <c r="J10" s="21">
        <f t="shared" si="1"/>
        <v>50.13094629822732</v>
      </c>
      <c r="K10" s="21">
        <f t="shared" si="2"/>
        <v>80.13094629822731</v>
      </c>
      <c r="L10" s="16">
        <v>8</v>
      </c>
      <c r="M10" s="11" t="s">
        <v>51</v>
      </c>
      <c r="N10" s="22" t="s">
        <v>19</v>
      </c>
    </row>
    <row r="11" spans="1:14" s="2" customFormat="1" ht="25.5" customHeight="1">
      <c r="A11" s="11">
        <v>9</v>
      </c>
      <c r="B11" s="12" t="s">
        <v>137</v>
      </c>
      <c r="C11" s="13" t="s">
        <v>111</v>
      </c>
      <c r="D11" s="13" t="s">
        <v>128</v>
      </c>
      <c r="E11" s="15" t="s">
        <v>129</v>
      </c>
      <c r="F11" s="16">
        <v>77.5</v>
      </c>
      <c r="G11" s="16">
        <f t="shared" si="0"/>
        <v>31</v>
      </c>
      <c r="H11" s="16">
        <v>81.28</v>
      </c>
      <c r="I11" s="27">
        <f>H11*(77.51/76.98)</f>
        <v>81.83960509223175</v>
      </c>
      <c r="J11" s="21">
        <f t="shared" si="1"/>
        <v>49.10376305533905</v>
      </c>
      <c r="K11" s="21">
        <f t="shared" si="2"/>
        <v>80.10376305533904</v>
      </c>
      <c r="L11" s="16">
        <v>9</v>
      </c>
      <c r="M11" s="11" t="s">
        <v>51</v>
      </c>
      <c r="N11" s="22" t="s">
        <v>19</v>
      </c>
    </row>
    <row r="12" spans="1:14" s="2" customFormat="1" ht="25.5" customHeight="1">
      <c r="A12" s="11">
        <v>10</v>
      </c>
      <c r="B12" s="12" t="s">
        <v>138</v>
      </c>
      <c r="C12" s="13" t="s">
        <v>111</v>
      </c>
      <c r="D12" s="13" t="s">
        <v>128</v>
      </c>
      <c r="E12" s="15" t="s">
        <v>129</v>
      </c>
      <c r="F12" s="16">
        <v>81.5</v>
      </c>
      <c r="G12" s="16">
        <f t="shared" si="0"/>
        <v>32.6</v>
      </c>
      <c r="H12" s="16">
        <v>78.2</v>
      </c>
      <c r="I12" s="27">
        <f>H12*(77.51/76.72)</f>
        <v>79.00523983315955</v>
      </c>
      <c r="J12" s="21">
        <f t="shared" si="1"/>
        <v>47.40314389989573</v>
      </c>
      <c r="K12" s="21">
        <f t="shared" si="2"/>
        <v>80.00314389989573</v>
      </c>
      <c r="L12" s="16">
        <v>10</v>
      </c>
      <c r="M12" s="11" t="s">
        <v>51</v>
      </c>
      <c r="N12" s="22" t="s">
        <v>19</v>
      </c>
    </row>
    <row r="13" spans="1:14" s="2" customFormat="1" ht="25.5" customHeight="1">
      <c r="A13" s="11">
        <v>11</v>
      </c>
      <c r="B13" s="12" t="s">
        <v>139</v>
      </c>
      <c r="C13" s="13" t="s">
        <v>111</v>
      </c>
      <c r="D13" s="13" t="s">
        <v>128</v>
      </c>
      <c r="E13" s="15" t="s">
        <v>129</v>
      </c>
      <c r="F13" s="16">
        <v>73</v>
      </c>
      <c r="G13" s="16">
        <f t="shared" si="0"/>
        <v>29.200000000000003</v>
      </c>
      <c r="H13" s="16">
        <v>82.8</v>
      </c>
      <c r="I13" s="27">
        <f>H13*(77.51/76.72)</f>
        <v>83.65260688216894</v>
      </c>
      <c r="J13" s="21">
        <f t="shared" si="1"/>
        <v>50.19156412930136</v>
      </c>
      <c r="K13" s="21">
        <f t="shared" si="2"/>
        <v>79.39156412930137</v>
      </c>
      <c r="L13" s="16">
        <v>11</v>
      </c>
      <c r="M13" s="11" t="s">
        <v>51</v>
      </c>
      <c r="N13" s="22" t="s">
        <v>19</v>
      </c>
    </row>
    <row r="14" spans="1:14" s="2" customFormat="1" ht="25.5" customHeight="1">
      <c r="A14" s="11">
        <v>12</v>
      </c>
      <c r="B14" s="12" t="s">
        <v>140</v>
      </c>
      <c r="C14" s="13" t="s">
        <v>111</v>
      </c>
      <c r="D14" s="13" t="s">
        <v>128</v>
      </c>
      <c r="E14" s="15" t="s">
        <v>129</v>
      </c>
      <c r="F14" s="16">
        <v>76.5</v>
      </c>
      <c r="G14" s="16">
        <f t="shared" si="0"/>
        <v>30.6</v>
      </c>
      <c r="H14" s="16">
        <v>78.3</v>
      </c>
      <c r="I14" s="27">
        <f>H14*(77.51/76.72)</f>
        <v>79.10626955161628</v>
      </c>
      <c r="J14" s="21">
        <f t="shared" si="1"/>
        <v>47.463761730969765</v>
      </c>
      <c r="K14" s="21">
        <f t="shared" si="2"/>
        <v>78.06376173096976</v>
      </c>
      <c r="L14" s="16">
        <v>12</v>
      </c>
      <c r="M14" s="11" t="s">
        <v>51</v>
      </c>
      <c r="N14" s="22" t="s">
        <v>19</v>
      </c>
    </row>
    <row r="15" spans="1:14" s="2" customFormat="1" ht="25.5" customHeight="1">
      <c r="A15" s="11">
        <v>13</v>
      </c>
      <c r="B15" s="12" t="s">
        <v>141</v>
      </c>
      <c r="C15" s="13" t="s">
        <v>111</v>
      </c>
      <c r="D15" s="13" t="s">
        <v>128</v>
      </c>
      <c r="E15" s="15" t="s">
        <v>129</v>
      </c>
      <c r="F15" s="16">
        <v>81.5</v>
      </c>
      <c r="G15" s="16">
        <f t="shared" si="0"/>
        <v>32.6</v>
      </c>
      <c r="H15" s="16">
        <v>74.9</v>
      </c>
      <c r="I15" s="27">
        <f>H15*(77.51/76.72)</f>
        <v>75.67125912408761</v>
      </c>
      <c r="J15" s="21">
        <f t="shared" si="1"/>
        <v>45.40275547445257</v>
      </c>
      <c r="K15" s="21">
        <f t="shared" si="2"/>
        <v>78.00275547445257</v>
      </c>
      <c r="L15" s="16">
        <v>13</v>
      </c>
      <c r="M15" s="11" t="s">
        <v>51</v>
      </c>
      <c r="N15" s="22" t="s">
        <v>19</v>
      </c>
    </row>
    <row r="16" spans="1:14" s="2" customFormat="1" ht="25.5" customHeight="1">
      <c r="A16" s="11">
        <v>14</v>
      </c>
      <c r="B16" s="12" t="s">
        <v>142</v>
      </c>
      <c r="C16" s="13" t="s">
        <v>111</v>
      </c>
      <c r="D16" s="13" t="s">
        <v>128</v>
      </c>
      <c r="E16" s="15" t="s">
        <v>129</v>
      </c>
      <c r="F16" s="16">
        <v>72</v>
      </c>
      <c r="G16" s="16">
        <f t="shared" si="0"/>
        <v>28.8</v>
      </c>
      <c r="H16" s="16">
        <v>83.37</v>
      </c>
      <c r="I16" s="27">
        <f>H16*(77.51/79.02)</f>
        <v>81.77687547456343</v>
      </c>
      <c r="J16" s="21">
        <f t="shared" si="1"/>
        <v>49.06612528473806</v>
      </c>
      <c r="K16" s="21">
        <f t="shared" si="2"/>
        <v>77.86612528473806</v>
      </c>
      <c r="L16" s="16">
        <v>14</v>
      </c>
      <c r="M16" s="11" t="s">
        <v>51</v>
      </c>
      <c r="N16" s="22" t="s">
        <v>19</v>
      </c>
    </row>
    <row r="17" spans="1:14" s="2" customFormat="1" ht="25.5" customHeight="1">
      <c r="A17" s="11">
        <v>15</v>
      </c>
      <c r="B17" s="12" t="s">
        <v>143</v>
      </c>
      <c r="C17" s="13" t="s">
        <v>111</v>
      </c>
      <c r="D17" s="13" t="s">
        <v>128</v>
      </c>
      <c r="E17" s="15" t="s">
        <v>129</v>
      </c>
      <c r="F17" s="16">
        <v>76</v>
      </c>
      <c r="G17" s="16">
        <f t="shared" si="0"/>
        <v>30.400000000000002</v>
      </c>
      <c r="H17" s="16">
        <v>78.28</v>
      </c>
      <c r="I17" s="27">
        <f>H17*(77.51/76.98)</f>
        <v>78.81895037672122</v>
      </c>
      <c r="J17" s="21">
        <f t="shared" si="1"/>
        <v>47.29137022603273</v>
      </c>
      <c r="K17" s="21">
        <f t="shared" si="2"/>
        <v>77.69137022603273</v>
      </c>
      <c r="L17" s="16">
        <v>15</v>
      </c>
      <c r="M17" s="11" t="s">
        <v>51</v>
      </c>
      <c r="N17" s="22" t="s">
        <v>19</v>
      </c>
    </row>
    <row r="18" spans="1:14" s="2" customFormat="1" ht="25.5" customHeight="1">
      <c r="A18" s="11">
        <v>16</v>
      </c>
      <c r="B18" s="12" t="s">
        <v>144</v>
      </c>
      <c r="C18" s="13" t="s">
        <v>111</v>
      </c>
      <c r="D18" s="13" t="s">
        <v>128</v>
      </c>
      <c r="E18" s="15" t="s">
        <v>129</v>
      </c>
      <c r="F18" s="16">
        <v>82</v>
      </c>
      <c r="G18" s="16">
        <f t="shared" si="0"/>
        <v>32.800000000000004</v>
      </c>
      <c r="H18" s="16">
        <v>73.74</v>
      </c>
      <c r="I18" s="27">
        <f>H18*(77.51/76.98)</f>
        <v>74.24769290724863</v>
      </c>
      <c r="J18" s="21">
        <f t="shared" si="1"/>
        <v>44.54861574434918</v>
      </c>
      <c r="K18" s="21">
        <f t="shared" si="2"/>
        <v>77.34861574434919</v>
      </c>
      <c r="L18" s="16">
        <v>16</v>
      </c>
      <c r="M18" s="11" t="s">
        <v>51</v>
      </c>
      <c r="N18" s="22" t="s">
        <v>19</v>
      </c>
    </row>
    <row r="19" spans="1:14" s="2" customFormat="1" ht="25.5" customHeight="1">
      <c r="A19" s="11">
        <v>17</v>
      </c>
      <c r="B19" s="12" t="s">
        <v>145</v>
      </c>
      <c r="C19" s="13" t="s">
        <v>111</v>
      </c>
      <c r="D19" s="13" t="s">
        <v>128</v>
      </c>
      <c r="E19" s="15" t="s">
        <v>129</v>
      </c>
      <c r="F19" s="16">
        <v>78.5</v>
      </c>
      <c r="G19" s="16">
        <f t="shared" si="0"/>
        <v>31.400000000000002</v>
      </c>
      <c r="H19" s="16">
        <v>75.64</v>
      </c>
      <c r="I19" s="27">
        <f>H19*(77.51/76.98)</f>
        <v>76.16077422707197</v>
      </c>
      <c r="J19" s="21">
        <f t="shared" si="1"/>
        <v>45.69646453624318</v>
      </c>
      <c r="K19" s="21">
        <f t="shared" si="2"/>
        <v>77.09646453624318</v>
      </c>
      <c r="L19" s="16">
        <v>17</v>
      </c>
      <c r="M19" s="11" t="s">
        <v>51</v>
      </c>
      <c r="N19" s="22" t="s">
        <v>19</v>
      </c>
    </row>
    <row r="20" spans="1:14" s="2" customFormat="1" ht="25.5" customHeight="1">
      <c r="A20" s="11">
        <v>18</v>
      </c>
      <c r="B20" s="12" t="s">
        <v>146</v>
      </c>
      <c r="C20" s="13" t="s">
        <v>111</v>
      </c>
      <c r="D20" s="13" t="s">
        <v>128</v>
      </c>
      <c r="E20" s="15" t="s">
        <v>129</v>
      </c>
      <c r="F20" s="16">
        <v>72.5</v>
      </c>
      <c r="G20" s="16">
        <f t="shared" si="0"/>
        <v>29</v>
      </c>
      <c r="H20" s="16">
        <v>81.44</v>
      </c>
      <c r="I20" s="27">
        <f>H20*(77.51/79.02)</f>
        <v>79.88375601113643</v>
      </c>
      <c r="J20" s="21">
        <f t="shared" si="1"/>
        <v>47.93025360668185</v>
      </c>
      <c r="K20" s="21">
        <f t="shared" si="2"/>
        <v>76.93025360668184</v>
      </c>
      <c r="L20" s="16">
        <v>18</v>
      </c>
      <c r="M20" s="11" t="s">
        <v>51</v>
      </c>
      <c r="N20" s="22" t="s">
        <v>19</v>
      </c>
    </row>
    <row r="21" spans="1:14" s="2" customFormat="1" ht="25.5" customHeight="1">
      <c r="A21" s="11">
        <v>19</v>
      </c>
      <c r="B21" s="12" t="s">
        <v>147</v>
      </c>
      <c r="C21" s="13" t="s">
        <v>111</v>
      </c>
      <c r="D21" s="13" t="s">
        <v>128</v>
      </c>
      <c r="E21" s="15" t="s">
        <v>129</v>
      </c>
      <c r="F21" s="16">
        <v>69</v>
      </c>
      <c r="G21" s="16">
        <f t="shared" si="0"/>
        <v>27.6</v>
      </c>
      <c r="H21" s="16">
        <v>80.9</v>
      </c>
      <c r="I21" s="27">
        <f>H21*(77.51/76.72)</f>
        <v>81.73304223149115</v>
      </c>
      <c r="J21" s="21">
        <f t="shared" si="1"/>
        <v>49.039825338894694</v>
      </c>
      <c r="K21" s="21">
        <f t="shared" si="2"/>
        <v>76.6398253388947</v>
      </c>
      <c r="L21" s="16">
        <v>19</v>
      </c>
      <c r="M21" s="11" t="s">
        <v>51</v>
      </c>
      <c r="N21" s="22" t="s">
        <v>19</v>
      </c>
    </row>
    <row r="22" spans="1:14" s="2" customFormat="1" ht="25.5" customHeight="1">
      <c r="A22" s="11">
        <v>20</v>
      </c>
      <c r="B22" s="12" t="s">
        <v>148</v>
      </c>
      <c r="C22" s="13" t="s">
        <v>111</v>
      </c>
      <c r="D22" s="13" t="s">
        <v>128</v>
      </c>
      <c r="E22" s="15" t="s">
        <v>129</v>
      </c>
      <c r="F22" s="16">
        <v>70.5</v>
      </c>
      <c r="G22" s="16">
        <f t="shared" si="0"/>
        <v>28.200000000000003</v>
      </c>
      <c r="H22" s="16">
        <v>79.8</v>
      </c>
      <c r="I22" s="27">
        <f>H22*(77.51/76.72)</f>
        <v>80.62171532846716</v>
      </c>
      <c r="J22" s="21">
        <f t="shared" si="1"/>
        <v>48.37302919708029</v>
      </c>
      <c r="K22" s="21">
        <f t="shared" si="2"/>
        <v>76.5730291970803</v>
      </c>
      <c r="L22" s="16">
        <v>20</v>
      </c>
      <c r="M22" s="11" t="s">
        <v>51</v>
      </c>
      <c r="N22" s="22" t="s">
        <v>19</v>
      </c>
    </row>
    <row r="23" spans="1:14" s="2" customFormat="1" ht="25.5" customHeight="1">
      <c r="A23" s="11">
        <v>21</v>
      </c>
      <c r="B23" s="12" t="s">
        <v>149</v>
      </c>
      <c r="C23" s="13" t="s">
        <v>111</v>
      </c>
      <c r="D23" s="13" t="s">
        <v>128</v>
      </c>
      <c r="E23" s="15" t="s">
        <v>129</v>
      </c>
      <c r="F23" s="16">
        <v>70.5</v>
      </c>
      <c r="G23" s="16">
        <f t="shared" si="0"/>
        <v>28.200000000000003</v>
      </c>
      <c r="H23" s="16">
        <v>79.7</v>
      </c>
      <c r="I23" s="27">
        <f>H23*(77.51/76.72)</f>
        <v>80.52068561001045</v>
      </c>
      <c r="J23" s="21">
        <f t="shared" si="1"/>
        <v>48.312411366006266</v>
      </c>
      <c r="K23" s="21">
        <f t="shared" si="2"/>
        <v>76.51241136600626</v>
      </c>
      <c r="L23" s="16">
        <v>21</v>
      </c>
      <c r="M23" s="11" t="s">
        <v>51</v>
      </c>
      <c r="N23" s="22" t="s">
        <v>19</v>
      </c>
    </row>
    <row r="24" spans="1:14" s="2" customFormat="1" ht="25.5" customHeight="1">
      <c r="A24" s="11">
        <v>22</v>
      </c>
      <c r="B24" s="12" t="s">
        <v>150</v>
      </c>
      <c r="C24" s="13" t="s">
        <v>111</v>
      </c>
      <c r="D24" s="13" t="s">
        <v>128</v>
      </c>
      <c r="E24" s="15" t="s">
        <v>129</v>
      </c>
      <c r="F24" s="16">
        <v>77</v>
      </c>
      <c r="G24" s="16">
        <f t="shared" si="0"/>
        <v>30.8</v>
      </c>
      <c r="H24" s="16">
        <v>74.6</v>
      </c>
      <c r="I24" s="27">
        <f>H24*(77.51/76.72)</f>
        <v>75.36816996871742</v>
      </c>
      <c r="J24" s="21">
        <f t="shared" si="1"/>
        <v>45.220901981230455</v>
      </c>
      <c r="K24" s="21">
        <f t="shared" si="2"/>
        <v>76.02090198123045</v>
      </c>
      <c r="L24" s="16">
        <v>22</v>
      </c>
      <c r="M24" s="11" t="s">
        <v>51</v>
      </c>
      <c r="N24" s="22" t="s">
        <v>19</v>
      </c>
    </row>
    <row r="25" spans="1:14" s="2" customFormat="1" ht="25.5" customHeight="1">
      <c r="A25" s="11">
        <v>23</v>
      </c>
      <c r="B25" s="12" t="s">
        <v>151</v>
      </c>
      <c r="C25" s="13" t="s">
        <v>111</v>
      </c>
      <c r="D25" s="13" t="s">
        <v>128</v>
      </c>
      <c r="E25" s="15" t="s">
        <v>129</v>
      </c>
      <c r="F25" s="16">
        <v>69</v>
      </c>
      <c r="G25" s="16">
        <f t="shared" si="0"/>
        <v>27.6</v>
      </c>
      <c r="H25" s="16">
        <v>79.64</v>
      </c>
      <c r="I25" s="27">
        <f>H25*(77.51/76.98)</f>
        <v>80.18831384775267</v>
      </c>
      <c r="J25" s="21">
        <f t="shared" si="1"/>
        <v>48.1129883086516</v>
      </c>
      <c r="K25" s="21">
        <f t="shared" si="2"/>
        <v>75.7129883086516</v>
      </c>
      <c r="L25" s="16">
        <v>23</v>
      </c>
      <c r="M25" s="11" t="s">
        <v>51</v>
      </c>
      <c r="N25" s="22" t="s">
        <v>19</v>
      </c>
    </row>
    <row r="26" spans="1:14" s="2" customFormat="1" ht="25.5" customHeight="1">
      <c r="A26" s="11">
        <v>24</v>
      </c>
      <c r="B26" s="12" t="s">
        <v>152</v>
      </c>
      <c r="C26" s="13" t="s">
        <v>111</v>
      </c>
      <c r="D26" s="13" t="s">
        <v>128</v>
      </c>
      <c r="E26" s="15" t="s">
        <v>129</v>
      </c>
      <c r="F26" s="16">
        <v>70.5</v>
      </c>
      <c r="G26" s="16">
        <f t="shared" si="0"/>
        <v>28.200000000000003</v>
      </c>
      <c r="H26" s="16">
        <v>77.66</v>
      </c>
      <c r="I26" s="27">
        <f>H26*(77.51/76.98)</f>
        <v>78.19468173551572</v>
      </c>
      <c r="J26" s="21">
        <f t="shared" si="1"/>
        <v>46.91680904130943</v>
      </c>
      <c r="K26" s="21">
        <f t="shared" si="2"/>
        <v>75.11680904130944</v>
      </c>
      <c r="L26" s="16">
        <v>24</v>
      </c>
      <c r="M26" s="11" t="s">
        <v>51</v>
      </c>
      <c r="N26" s="22" t="s">
        <v>19</v>
      </c>
    </row>
    <row r="27" spans="1:14" s="2" customFormat="1" ht="25.5" customHeight="1">
      <c r="A27" s="11">
        <v>25</v>
      </c>
      <c r="B27" s="12" t="s">
        <v>153</v>
      </c>
      <c r="C27" s="13" t="s">
        <v>111</v>
      </c>
      <c r="D27" s="13" t="s">
        <v>128</v>
      </c>
      <c r="E27" s="15" t="s">
        <v>129</v>
      </c>
      <c r="F27" s="16">
        <v>74</v>
      </c>
      <c r="G27" s="16">
        <f t="shared" si="0"/>
        <v>29.6</v>
      </c>
      <c r="H27" s="16">
        <v>74.16</v>
      </c>
      <c r="I27" s="27">
        <f>H27*(77.51/76.98)</f>
        <v>74.67058456742011</v>
      </c>
      <c r="J27" s="21">
        <f t="shared" si="1"/>
        <v>44.80235074045206</v>
      </c>
      <c r="K27" s="21">
        <f t="shared" si="2"/>
        <v>74.40235074045206</v>
      </c>
      <c r="L27" s="16">
        <v>25</v>
      </c>
      <c r="M27" s="11" t="s">
        <v>51</v>
      </c>
      <c r="N27" s="22" t="s">
        <v>19</v>
      </c>
    </row>
    <row r="28" spans="1:14" s="2" customFormat="1" ht="25.5" customHeight="1">
      <c r="A28" s="11">
        <v>26</v>
      </c>
      <c r="B28" s="12" t="s">
        <v>154</v>
      </c>
      <c r="C28" s="13" t="s">
        <v>111</v>
      </c>
      <c r="D28" s="13" t="s">
        <v>128</v>
      </c>
      <c r="E28" s="15" t="s">
        <v>129</v>
      </c>
      <c r="F28" s="16">
        <v>66</v>
      </c>
      <c r="G28" s="16">
        <f t="shared" si="0"/>
        <v>26.400000000000002</v>
      </c>
      <c r="H28" s="16">
        <v>79.1</v>
      </c>
      <c r="I28" s="27">
        <f>H28*(77.51/76.72)</f>
        <v>79.91450729927008</v>
      </c>
      <c r="J28" s="21">
        <f t="shared" si="1"/>
        <v>47.94870437956205</v>
      </c>
      <c r="K28" s="21">
        <f t="shared" si="2"/>
        <v>74.34870437956205</v>
      </c>
      <c r="L28" s="16">
        <v>26</v>
      </c>
      <c r="M28" s="11" t="s">
        <v>51</v>
      </c>
      <c r="N28" s="22" t="s">
        <v>19</v>
      </c>
    </row>
    <row r="29" spans="1:14" s="2" customFormat="1" ht="25.5" customHeight="1">
      <c r="A29" s="11">
        <v>27</v>
      </c>
      <c r="B29" s="12" t="s">
        <v>155</v>
      </c>
      <c r="C29" s="13" t="s">
        <v>111</v>
      </c>
      <c r="D29" s="13" t="s">
        <v>128</v>
      </c>
      <c r="E29" s="15" t="s">
        <v>129</v>
      </c>
      <c r="F29" s="16">
        <v>62.5</v>
      </c>
      <c r="G29" s="16">
        <f t="shared" si="0"/>
        <v>25</v>
      </c>
      <c r="H29" s="16">
        <v>80.6</v>
      </c>
      <c r="I29" s="27">
        <f>H29*(77.51/76.72)</f>
        <v>81.42995307612097</v>
      </c>
      <c r="J29" s="21">
        <f t="shared" si="1"/>
        <v>48.85797184567258</v>
      </c>
      <c r="K29" s="21">
        <f t="shared" si="2"/>
        <v>73.85797184567258</v>
      </c>
      <c r="L29" s="16">
        <v>27</v>
      </c>
      <c r="M29" s="11" t="s">
        <v>51</v>
      </c>
      <c r="N29" s="22" t="s">
        <v>19</v>
      </c>
    </row>
    <row r="30" spans="1:14" s="2" customFormat="1" ht="25.5" customHeight="1">
      <c r="A30" s="11">
        <v>28</v>
      </c>
      <c r="B30" s="12" t="s">
        <v>156</v>
      </c>
      <c r="C30" s="13" t="s">
        <v>111</v>
      </c>
      <c r="D30" s="13" t="s">
        <v>128</v>
      </c>
      <c r="E30" s="15" t="s">
        <v>129</v>
      </c>
      <c r="F30" s="16">
        <v>56</v>
      </c>
      <c r="G30" s="16">
        <f t="shared" si="0"/>
        <v>22.400000000000002</v>
      </c>
      <c r="H30" s="16">
        <v>84.6</v>
      </c>
      <c r="I30" s="27">
        <f>H30*(77.51/76.72)</f>
        <v>85.47114181439</v>
      </c>
      <c r="J30" s="21">
        <f t="shared" si="1"/>
        <v>51.282685088634</v>
      </c>
      <c r="K30" s="21">
        <f t="shared" si="2"/>
        <v>73.682685088634</v>
      </c>
      <c r="L30" s="16">
        <v>28</v>
      </c>
      <c r="M30" s="11" t="s">
        <v>51</v>
      </c>
      <c r="N30" s="22" t="s">
        <v>19</v>
      </c>
    </row>
    <row r="31" spans="1:14" s="2" customFormat="1" ht="25.5" customHeight="1">
      <c r="A31" s="11">
        <v>29</v>
      </c>
      <c r="B31" s="12" t="s">
        <v>157</v>
      </c>
      <c r="C31" s="13" t="s">
        <v>111</v>
      </c>
      <c r="D31" s="13" t="s">
        <v>128</v>
      </c>
      <c r="E31" s="15" t="s">
        <v>129</v>
      </c>
      <c r="F31" s="16">
        <v>71</v>
      </c>
      <c r="G31" s="16">
        <f t="shared" si="0"/>
        <v>28.400000000000002</v>
      </c>
      <c r="H31" s="16">
        <v>74.88</v>
      </c>
      <c r="I31" s="27">
        <f>H31*(77.51/76.98)</f>
        <v>75.39554169914263</v>
      </c>
      <c r="J31" s="21">
        <f t="shared" si="1"/>
        <v>45.237325019485574</v>
      </c>
      <c r="K31" s="21">
        <f t="shared" si="2"/>
        <v>73.63732501948557</v>
      </c>
      <c r="L31" s="16">
        <v>29</v>
      </c>
      <c r="M31" s="11" t="s">
        <v>51</v>
      </c>
      <c r="N31" s="22" t="s">
        <v>19</v>
      </c>
    </row>
    <row r="32" spans="1:14" s="2" customFormat="1" ht="25.5" customHeight="1">
      <c r="A32" s="11">
        <v>30</v>
      </c>
      <c r="B32" s="12" t="s">
        <v>158</v>
      </c>
      <c r="C32" s="13" t="s">
        <v>111</v>
      </c>
      <c r="D32" s="13" t="s">
        <v>128</v>
      </c>
      <c r="E32" s="15" t="s">
        <v>129</v>
      </c>
      <c r="F32" s="16">
        <v>64.5</v>
      </c>
      <c r="G32" s="16">
        <f t="shared" si="0"/>
        <v>25.8</v>
      </c>
      <c r="H32" s="16">
        <v>78.8</v>
      </c>
      <c r="I32" s="27">
        <f>H32*(77.51/76.72)</f>
        <v>79.6114181438999</v>
      </c>
      <c r="J32" s="21">
        <f t="shared" si="1"/>
        <v>47.76685088633994</v>
      </c>
      <c r="K32" s="21">
        <f t="shared" si="2"/>
        <v>73.56685088633994</v>
      </c>
      <c r="L32" s="16">
        <v>30</v>
      </c>
      <c r="M32" s="11" t="s">
        <v>18</v>
      </c>
      <c r="N32" s="22" t="s">
        <v>19</v>
      </c>
    </row>
    <row r="33" spans="1:14" s="2" customFormat="1" ht="25.5" customHeight="1">
      <c r="A33" s="11">
        <v>31</v>
      </c>
      <c r="B33" s="12" t="s">
        <v>159</v>
      </c>
      <c r="C33" s="13" t="s">
        <v>111</v>
      </c>
      <c r="D33" s="13" t="s">
        <v>128</v>
      </c>
      <c r="E33" s="15" t="s">
        <v>129</v>
      </c>
      <c r="F33" s="16">
        <v>74.5</v>
      </c>
      <c r="G33" s="16">
        <f t="shared" si="0"/>
        <v>29.8</v>
      </c>
      <c r="H33" s="16">
        <v>74.06</v>
      </c>
      <c r="I33" s="27">
        <f>H33*(77.51/79.02)</f>
        <v>72.64478106808404</v>
      </c>
      <c r="J33" s="21">
        <f t="shared" si="1"/>
        <v>43.586868640850426</v>
      </c>
      <c r="K33" s="21">
        <f t="shared" si="2"/>
        <v>73.38686864085042</v>
      </c>
      <c r="L33" s="16">
        <v>31</v>
      </c>
      <c r="M33" s="11" t="s">
        <v>51</v>
      </c>
      <c r="N33" s="22" t="s">
        <v>19</v>
      </c>
    </row>
    <row r="34" spans="1:14" s="2" customFormat="1" ht="25.5" customHeight="1">
      <c r="A34" s="11">
        <v>32</v>
      </c>
      <c r="B34" s="12" t="s">
        <v>160</v>
      </c>
      <c r="C34" s="13" t="s">
        <v>111</v>
      </c>
      <c r="D34" s="13" t="s">
        <v>128</v>
      </c>
      <c r="E34" s="15" t="s">
        <v>129</v>
      </c>
      <c r="F34" s="16">
        <v>55</v>
      </c>
      <c r="G34" s="16">
        <f t="shared" si="0"/>
        <v>22</v>
      </c>
      <c r="H34" s="16">
        <v>86.72</v>
      </c>
      <c r="I34" s="27">
        <f>H34*(77.51/79.02)</f>
        <v>85.06286003543408</v>
      </c>
      <c r="J34" s="21">
        <f t="shared" si="1"/>
        <v>51.03771602126045</v>
      </c>
      <c r="K34" s="21">
        <f t="shared" si="2"/>
        <v>73.03771602126045</v>
      </c>
      <c r="L34" s="16">
        <v>32</v>
      </c>
      <c r="M34" s="11" t="s">
        <v>51</v>
      </c>
      <c r="N34" s="22" t="s">
        <v>19</v>
      </c>
    </row>
    <row r="35" spans="1:14" s="2" customFormat="1" ht="25.5" customHeight="1">
      <c r="A35" s="11">
        <v>33</v>
      </c>
      <c r="B35" s="12" t="s">
        <v>161</v>
      </c>
      <c r="C35" s="13" t="s">
        <v>111</v>
      </c>
      <c r="D35" s="13" t="s">
        <v>128</v>
      </c>
      <c r="E35" s="15" t="s">
        <v>129</v>
      </c>
      <c r="F35" s="16">
        <v>54</v>
      </c>
      <c r="G35" s="16">
        <f t="shared" si="0"/>
        <v>21.6</v>
      </c>
      <c r="H35" s="16">
        <v>87.28</v>
      </c>
      <c r="I35" s="27">
        <f>H35*(77.51/79.02)</f>
        <v>85.61215894710202</v>
      </c>
      <c r="J35" s="21">
        <f t="shared" si="1"/>
        <v>51.36729536826121</v>
      </c>
      <c r="K35" s="21">
        <f t="shared" si="2"/>
        <v>72.9672953682612</v>
      </c>
      <c r="L35" s="16">
        <v>33</v>
      </c>
      <c r="M35" s="11" t="s">
        <v>51</v>
      </c>
      <c r="N35" s="22" t="s">
        <v>19</v>
      </c>
    </row>
    <row r="36" spans="1:14" s="2" customFormat="1" ht="25.5" customHeight="1">
      <c r="A36" s="11">
        <v>34</v>
      </c>
      <c r="B36" s="12" t="s">
        <v>162</v>
      </c>
      <c r="C36" s="13" t="s">
        <v>111</v>
      </c>
      <c r="D36" s="13" t="s">
        <v>128</v>
      </c>
      <c r="E36" s="15" t="s">
        <v>129</v>
      </c>
      <c r="F36" s="16">
        <v>62.5</v>
      </c>
      <c r="G36" s="16">
        <f t="shared" si="0"/>
        <v>25</v>
      </c>
      <c r="H36" s="16">
        <v>79.22</v>
      </c>
      <c r="I36" s="27">
        <f>H36*(77.51/76.98)</f>
        <v>79.76542218758118</v>
      </c>
      <c r="J36" s="21">
        <f t="shared" si="1"/>
        <v>47.85925331254871</v>
      </c>
      <c r="K36" s="21">
        <f t="shared" si="2"/>
        <v>72.8592533125487</v>
      </c>
      <c r="L36" s="16">
        <v>34</v>
      </c>
      <c r="M36" s="11" t="s">
        <v>51</v>
      </c>
      <c r="N36" s="22" t="s">
        <v>19</v>
      </c>
    </row>
    <row r="37" spans="1:14" s="2" customFormat="1" ht="25.5" customHeight="1">
      <c r="A37" s="11">
        <v>35</v>
      </c>
      <c r="B37" s="12" t="s">
        <v>163</v>
      </c>
      <c r="C37" s="13" t="s">
        <v>111</v>
      </c>
      <c r="D37" s="13" t="s">
        <v>128</v>
      </c>
      <c r="E37" s="15" t="s">
        <v>129</v>
      </c>
      <c r="F37" s="16">
        <v>64</v>
      </c>
      <c r="G37" s="16">
        <f t="shared" si="0"/>
        <v>25.6</v>
      </c>
      <c r="H37" s="16">
        <v>78</v>
      </c>
      <c r="I37" s="27">
        <f>H37*(77.51/76.98)</f>
        <v>78.53702260327357</v>
      </c>
      <c r="J37" s="21">
        <f t="shared" si="1"/>
        <v>47.12221356196414</v>
      </c>
      <c r="K37" s="21">
        <f t="shared" si="2"/>
        <v>72.72221356196414</v>
      </c>
      <c r="L37" s="16">
        <v>35</v>
      </c>
      <c r="M37" s="11" t="s">
        <v>51</v>
      </c>
      <c r="N37" s="22" t="s">
        <v>19</v>
      </c>
    </row>
    <row r="38" spans="1:14" s="2" customFormat="1" ht="25.5" customHeight="1">
      <c r="A38" s="11"/>
      <c r="B38" s="12"/>
      <c r="C38" s="13"/>
      <c r="D38" s="13"/>
      <c r="E38" s="15"/>
      <c r="F38" s="16"/>
      <c r="G38" s="16"/>
      <c r="H38" s="16"/>
      <c r="I38" s="27"/>
      <c r="J38" s="21"/>
      <c r="K38" s="21"/>
      <c r="L38" s="16"/>
      <c r="M38" s="11"/>
      <c r="N38" s="23"/>
    </row>
    <row r="39" spans="1:14" s="2" customFormat="1" ht="25.5" customHeight="1">
      <c r="A39" s="11">
        <v>36</v>
      </c>
      <c r="B39" s="12" t="s">
        <v>164</v>
      </c>
      <c r="C39" s="13" t="s">
        <v>111</v>
      </c>
      <c r="D39" s="13" t="s">
        <v>128</v>
      </c>
      <c r="E39" s="15" t="s">
        <v>129</v>
      </c>
      <c r="F39" s="16">
        <v>57.5</v>
      </c>
      <c r="G39" s="16">
        <f aca="true" t="shared" si="3" ref="G39:G70">F39*0.4</f>
        <v>23</v>
      </c>
      <c r="H39" s="16">
        <v>81.7</v>
      </c>
      <c r="I39" s="27">
        <f>H39*(77.51/76.72)</f>
        <v>82.54127997914496</v>
      </c>
      <c r="J39" s="21">
        <f aca="true" t="shared" si="4" ref="J39:J70">I39*0.6</f>
        <v>49.524767987486975</v>
      </c>
      <c r="K39" s="21">
        <f aca="true" t="shared" si="5" ref="K39:K70">G39+J39</f>
        <v>72.52476798748697</v>
      </c>
      <c r="L39" s="16"/>
      <c r="M39" s="11" t="s">
        <v>51</v>
      </c>
      <c r="N39" s="23"/>
    </row>
    <row r="40" spans="1:14" s="2" customFormat="1" ht="25.5" customHeight="1">
      <c r="A40" s="11">
        <v>37</v>
      </c>
      <c r="B40" s="12" t="s">
        <v>165</v>
      </c>
      <c r="C40" s="13" t="s">
        <v>111</v>
      </c>
      <c r="D40" s="13" t="s">
        <v>128</v>
      </c>
      <c r="E40" s="15" t="s">
        <v>129</v>
      </c>
      <c r="F40" s="16">
        <v>69</v>
      </c>
      <c r="G40" s="16">
        <f t="shared" si="3"/>
        <v>27.6</v>
      </c>
      <c r="H40" s="16">
        <v>75.5</v>
      </c>
      <c r="I40" s="27">
        <f>H40*(77.51/79.02)</f>
        <v>74.05726398380158</v>
      </c>
      <c r="J40" s="21">
        <f t="shared" si="4"/>
        <v>44.43435839028094</v>
      </c>
      <c r="K40" s="21">
        <f t="shared" si="5"/>
        <v>72.03435839028094</v>
      </c>
      <c r="L40" s="16"/>
      <c r="M40" s="11" t="s">
        <v>51</v>
      </c>
      <c r="N40" s="23"/>
    </row>
    <row r="41" spans="1:14" s="2" customFormat="1" ht="25.5" customHeight="1">
      <c r="A41" s="11">
        <v>38</v>
      </c>
      <c r="B41" s="12" t="s">
        <v>166</v>
      </c>
      <c r="C41" s="13" t="s">
        <v>111</v>
      </c>
      <c r="D41" s="13" t="s">
        <v>128</v>
      </c>
      <c r="E41" s="15" t="s">
        <v>129</v>
      </c>
      <c r="F41" s="16">
        <v>60</v>
      </c>
      <c r="G41" s="16">
        <f t="shared" si="3"/>
        <v>24</v>
      </c>
      <c r="H41" s="16">
        <v>79.48</v>
      </c>
      <c r="I41" s="27">
        <f>H41*(77.51/76.98)</f>
        <v>80.02721226292543</v>
      </c>
      <c r="J41" s="21">
        <f t="shared" si="4"/>
        <v>48.01632735775526</v>
      </c>
      <c r="K41" s="21">
        <f t="shared" si="5"/>
        <v>72.01632735775526</v>
      </c>
      <c r="L41" s="16"/>
      <c r="M41" s="11" t="s">
        <v>51</v>
      </c>
      <c r="N41" s="23"/>
    </row>
    <row r="42" spans="1:14" s="2" customFormat="1" ht="25.5" customHeight="1">
      <c r="A42" s="11">
        <v>39</v>
      </c>
      <c r="B42" s="12" t="s">
        <v>167</v>
      </c>
      <c r="C42" s="13" t="s">
        <v>111</v>
      </c>
      <c r="D42" s="13" t="s">
        <v>128</v>
      </c>
      <c r="E42" s="15" t="s">
        <v>129</v>
      </c>
      <c r="F42" s="16">
        <v>67</v>
      </c>
      <c r="G42" s="16">
        <f t="shared" si="3"/>
        <v>26.8</v>
      </c>
      <c r="H42" s="16">
        <v>76.84</v>
      </c>
      <c r="I42" s="27">
        <f aca="true" t="shared" si="6" ref="I42:I47">H42*(77.51/79.02)</f>
        <v>75.37165780814985</v>
      </c>
      <c r="J42" s="21">
        <f t="shared" si="4"/>
        <v>45.222994684889905</v>
      </c>
      <c r="K42" s="21">
        <f t="shared" si="5"/>
        <v>72.02299468488991</v>
      </c>
      <c r="L42" s="16"/>
      <c r="M42" s="11" t="s">
        <v>51</v>
      </c>
      <c r="N42" s="23"/>
    </row>
    <row r="43" spans="1:15" s="2" customFormat="1" ht="25.5" customHeight="1">
      <c r="A43" s="11">
        <v>40</v>
      </c>
      <c r="B43" s="12" t="s">
        <v>168</v>
      </c>
      <c r="C43" s="13" t="s">
        <v>111</v>
      </c>
      <c r="D43" s="13" t="s">
        <v>128</v>
      </c>
      <c r="E43" s="15" t="s">
        <v>129</v>
      </c>
      <c r="F43" s="16">
        <v>54.5</v>
      </c>
      <c r="G43" s="16">
        <f t="shared" si="3"/>
        <v>21.8</v>
      </c>
      <c r="H43" s="16">
        <v>84.98</v>
      </c>
      <c r="I43" s="27">
        <f t="shared" si="6"/>
        <v>83.35610984560873</v>
      </c>
      <c r="J43" s="21">
        <f t="shared" si="4"/>
        <v>50.01366590736524</v>
      </c>
      <c r="K43" s="21">
        <f t="shared" si="5"/>
        <v>71.81366590736523</v>
      </c>
      <c r="L43" s="16"/>
      <c r="M43" s="11" t="s">
        <v>51</v>
      </c>
      <c r="N43" s="23" t="s">
        <v>169</v>
      </c>
      <c r="O43" s="24"/>
    </row>
    <row r="44" spans="1:14" s="2" customFormat="1" ht="25.5" customHeight="1">
      <c r="A44" s="11">
        <v>41</v>
      </c>
      <c r="B44" s="12" t="s">
        <v>170</v>
      </c>
      <c r="C44" s="13" t="s">
        <v>111</v>
      </c>
      <c r="D44" s="13" t="s">
        <v>128</v>
      </c>
      <c r="E44" s="15" t="s">
        <v>129</v>
      </c>
      <c r="F44" s="16">
        <v>57.5</v>
      </c>
      <c r="G44" s="16">
        <f t="shared" si="3"/>
        <v>23</v>
      </c>
      <c r="H44" s="16">
        <v>82.69</v>
      </c>
      <c r="I44" s="27">
        <f t="shared" si="6"/>
        <v>81.10986965325235</v>
      </c>
      <c r="J44" s="21">
        <f t="shared" si="4"/>
        <v>48.665921791951405</v>
      </c>
      <c r="K44" s="21">
        <f t="shared" si="5"/>
        <v>71.6659217919514</v>
      </c>
      <c r="L44" s="16"/>
      <c r="M44" s="11" t="s">
        <v>18</v>
      </c>
      <c r="N44" s="23"/>
    </row>
    <row r="45" spans="1:14" s="2" customFormat="1" ht="25.5" customHeight="1">
      <c r="A45" s="11">
        <v>42</v>
      </c>
      <c r="B45" s="12" t="s">
        <v>171</v>
      </c>
      <c r="C45" s="13" t="s">
        <v>111</v>
      </c>
      <c r="D45" s="13" t="s">
        <v>128</v>
      </c>
      <c r="E45" s="15" t="s">
        <v>129</v>
      </c>
      <c r="F45" s="16">
        <v>59.5</v>
      </c>
      <c r="G45" s="16">
        <f t="shared" si="3"/>
        <v>23.8</v>
      </c>
      <c r="H45" s="16">
        <v>80.6</v>
      </c>
      <c r="I45" s="27">
        <f t="shared" si="6"/>
        <v>79.05980764363453</v>
      </c>
      <c r="J45" s="21">
        <f t="shared" si="4"/>
        <v>47.43588458618071</v>
      </c>
      <c r="K45" s="21">
        <f t="shared" si="5"/>
        <v>71.23588458618072</v>
      </c>
      <c r="L45" s="16"/>
      <c r="M45" s="11" t="s">
        <v>51</v>
      </c>
      <c r="N45" s="23"/>
    </row>
    <row r="46" spans="1:14" s="2" customFormat="1" ht="25.5" customHeight="1">
      <c r="A46" s="11">
        <v>43</v>
      </c>
      <c r="B46" s="12" t="s">
        <v>172</v>
      </c>
      <c r="C46" s="13" t="s">
        <v>111</v>
      </c>
      <c r="D46" s="13" t="s">
        <v>128</v>
      </c>
      <c r="E46" s="15" t="s">
        <v>129</v>
      </c>
      <c r="F46" s="16">
        <v>65.5</v>
      </c>
      <c r="G46" s="16">
        <f t="shared" si="3"/>
        <v>26.200000000000003</v>
      </c>
      <c r="H46" s="16">
        <v>75.01</v>
      </c>
      <c r="I46" s="27">
        <f t="shared" si="6"/>
        <v>73.57662743609214</v>
      </c>
      <c r="J46" s="21">
        <f t="shared" si="4"/>
        <v>44.14597646165528</v>
      </c>
      <c r="K46" s="21">
        <f t="shared" si="5"/>
        <v>70.34597646165528</v>
      </c>
      <c r="L46" s="16"/>
      <c r="M46" s="11" t="s">
        <v>51</v>
      </c>
      <c r="N46" s="23"/>
    </row>
    <row r="47" spans="1:14" s="2" customFormat="1" ht="25.5" customHeight="1">
      <c r="A47" s="11">
        <v>44</v>
      </c>
      <c r="B47" s="12" t="s">
        <v>173</v>
      </c>
      <c r="C47" s="13" t="s">
        <v>111</v>
      </c>
      <c r="D47" s="13" t="s">
        <v>128</v>
      </c>
      <c r="E47" s="15" t="s">
        <v>129</v>
      </c>
      <c r="F47" s="16">
        <v>53.5</v>
      </c>
      <c r="G47" s="16">
        <f t="shared" si="3"/>
        <v>21.400000000000002</v>
      </c>
      <c r="H47" s="16">
        <v>82.2</v>
      </c>
      <c r="I47" s="27">
        <f t="shared" si="6"/>
        <v>80.62923310554292</v>
      </c>
      <c r="J47" s="21">
        <f t="shared" si="4"/>
        <v>48.37753986332575</v>
      </c>
      <c r="K47" s="21">
        <f t="shared" si="5"/>
        <v>69.77753986332576</v>
      </c>
      <c r="L47" s="16"/>
      <c r="M47" s="11" t="s">
        <v>51</v>
      </c>
      <c r="N47" s="23"/>
    </row>
    <row r="48" spans="1:14" s="2" customFormat="1" ht="25.5" customHeight="1">
      <c r="A48" s="11">
        <v>45</v>
      </c>
      <c r="B48" s="12" t="s">
        <v>174</v>
      </c>
      <c r="C48" s="13" t="s">
        <v>111</v>
      </c>
      <c r="D48" s="13" t="s">
        <v>128</v>
      </c>
      <c r="E48" s="15" t="s">
        <v>129</v>
      </c>
      <c r="F48" s="16">
        <v>59.5</v>
      </c>
      <c r="G48" s="16">
        <f t="shared" si="3"/>
        <v>23.8</v>
      </c>
      <c r="H48" s="16">
        <v>75.16</v>
      </c>
      <c r="I48" s="27">
        <f>H48*(77.51/76.98)</f>
        <v>75.67746947259027</v>
      </c>
      <c r="J48" s="21">
        <f t="shared" si="4"/>
        <v>45.40648168355416</v>
      </c>
      <c r="K48" s="21">
        <f t="shared" si="5"/>
        <v>69.20648168355416</v>
      </c>
      <c r="L48" s="16"/>
      <c r="M48" s="11" t="s">
        <v>51</v>
      </c>
      <c r="N48" s="23"/>
    </row>
    <row r="49" spans="1:14" s="2" customFormat="1" ht="25.5" customHeight="1">
      <c r="A49" s="11">
        <v>46</v>
      </c>
      <c r="B49" s="12" t="s">
        <v>175</v>
      </c>
      <c r="C49" s="13" t="s">
        <v>111</v>
      </c>
      <c r="D49" s="13" t="s">
        <v>128</v>
      </c>
      <c r="E49" s="15" t="s">
        <v>129</v>
      </c>
      <c r="F49" s="16">
        <v>60</v>
      </c>
      <c r="G49" s="16">
        <f t="shared" si="3"/>
        <v>24</v>
      </c>
      <c r="H49" s="16">
        <v>76.47</v>
      </c>
      <c r="I49" s="27">
        <f>H49*(77.51/79.02)</f>
        <v>75.00872817008353</v>
      </c>
      <c r="J49" s="21">
        <f t="shared" si="4"/>
        <v>45.005236902050115</v>
      </c>
      <c r="K49" s="21">
        <f t="shared" si="5"/>
        <v>69.00523690205011</v>
      </c>
      <c r="L49" s="16"/>
      <c r="M49" s="11" t="s">
        <v>18</v>
      </c>
      <c r="N49" s="23"/>
    </row>
    <row r="50" spans="1:15" s="24" customFormat="1" ht="25.5" customHeight="1">
      <c r="A50" s="11">
        <v>47</v>
      </c>
      <c r="B50" s="12" t="s">
        <v>176</v>
      </c>
      <c r="C50" s="13" t="s">
        <v>111</v>
      </c>
      <c r="D50" s="13" t="s">
        <v>128</v>
      </c>
      <c r="E50" s="15" t="s">
        <v>129</v>
      </c>
      <c r="F50" s="16">
        <v>57</v>
      </c>
      <c r="G50" s="16">
        <f t="shared" si="3"/>
        <v>22.8</v>
      </c>
      <c r="H50" s="16">
        <v>77.98</v>
      </c>
      <c r="I50" s="27">
        <f>H50*(77.51/79.02)</f>
        <v>76.48987344975957</v>
      </c>
      <c r="J50" s="21">
        <f t="shared" si="4"/>
        <v>45.89392406985574</v>
      </c>
      <c r="K50" s="21">
        <f t="shared" si="5"/>
        <v>68.69392406985574</v>
      </c>
      <c r="L50" s="16"/>
      <c r="M50" s="11" t="s">
        <v>51</v>
      </c>
      <c r="N50" s="23"/>
      <c r="O50" s="2"/>
    </row>
    <row r="51" spans="1:14" s="2" customFormat="1" ht="25.5" customHeight="1">
      <c r="A51" s="11">
        <v>48</v>
      </c>
      <c r="B51" s="12" t="s">
        <v>177</v>
      </c>
      <c r="C51" s="13" t="s">
        <v>111</v>
      </c>
      <c r="D51" s="13" t="s">
        <v>128</v>
      </c>
      <c r="E51" s="15" t="s">
        <v>129</v>
      </c>
      <c r="F51" s="16">
        <v>62</v>
      </c>
      <c r="G51" s="16">
        <f t="shared" si="3"/>
        <v>24.8</v>
      </c>
      <c r="H51" s="16">
        <v>73.84</v>
      </c>
      <c r="I51" s="27">
        <f>H51*(77.51/79.02)</f>
        <v>72.42898506707164</v>
      </c>
      <c r="J51" s="21">
        <f t="shared" si="4"/>
        <v>43.45739104024298</v>
      </c>
      <c r="K51" s="21">
        <f t="shared" si="5"/>
        <v>68.25739104024298</v>
      </c>
      <c r="L51" s="16"/>
      <c r="M51" s="11" t="s">
        <v>51</v>
      </c>
      <c r="N51" s="23"/>
    </row>
    <row r="52" spans="1:14" s="2" customFormat="1" ht="25.5" customHeight="1">
      <c r="A52" s="11">
        <v>49</v>
      </c>
      <c r="B52" s="12" t="s">
        <v>178</v>
      </c>
      <c r="C52" s="13" t="s">
        <v>111</v>
      </c>
      <c r="D52" s="13" t="s">
        <v>128</v>
      </c>
      <c r="E52" s="15" t="s">
        <v>129</v>
      </c>
      <c r="F52" s="16">
        <v>55</v>
      </c>
      <c r="G52" s="16">
        <f t="shared" si="3"/>
        <v>22</v>
      </c>
      <c r="H52" s="16">
        <v>76.28</v>
      </c>
      <c r="I52" s="27">
        <f>H52*(77.51/76.98)</f>
        <v>76.80518056638088</v>
      </c>
      <c r="J52" s="21">
        <f t="shared" si="4"/>
        <v>46.08310833982853</v>
      </c>
      <c r="K52" s="21">
        <f t="shared" si="5"/>
        <v>68.08310833982853</v>
      </c>
      <c r="L52" s="16"/>
      <c r="M52" s="11" t="s">
        <v>51</v>
      </c>
      <c r="N52" s="23"/>
    </row>
    <row r="53" spans="1:14" s="2" customFormat="1" ht="25.5" customHeight="1">
      <c r="A53" s="11">
        <v>50</v>
      </c>
      <c r="B53" s="12" t="s">
        <v>179</v>
      </c>
      <c r="C53" s="13" t="s">
        <v>111</v>
      </c>
      <c r="D53" s="13" t="s">
        <v>128</v>
      </c>
      <c r="E53" s="15" t="s">
        <v>129</v>
      </c>
      <c r="F53" s="16">
        <v>56.5</v>
      </c>
      <c r="G53" s="16">
        <f t="shared" si="3"/>
        <v>22.6</v>
      </c>
      <c r="H53" s="16">
        <v>74.9</v>
      </c>
      <c r="I53" s="27">
        <f>H53*(77.51/76.98)</f>
        <v>75.41567939724604</v>
      </c>
      <c r="J53" s="21">
        <f t="shared" si="4"/>
        <v>45.24940763834762</v>
      </c>
      <c r="K53" s="21">
        <f t="shared" si="5"/>
        <v>67.84940763834763</v>
      </c>
      <c r="L53" s="16"/>
      <c r="M53" s="11" t="s">
        <v>51</v>
      </c>
      <c r="N53" s="23"/>
    </row>
    <row r="54" spans="1:14" s="2" customFormat="1" ht="25.5" customHeight="1">
      <c r="A54" s="11">
        <v>51</v>
      </c>
      <c r="B54" s="12" t="s">
        <v>180</v>
      </c>
      <c r="C54" s="13" t="s">
        <v>111</v>
      </c>
      <c r="D54" s="13" t="s">
        <v>128</v>
      </c>
      <c r="E54" s="15" t="s">
        <v>129</v>
      </c>
      <c r="F54" s="16">
        <v>55.5</v>
      </c>
      <c r="G54" s="16">
        <f t="shared" si="3"/>
        <v>22.200000000000003</v>
      </c>
      <c r="H54" s="16">
        <v>75.26</v>
      </c>
      <c r="I54" s="27">
        <f>H54*(77.51/76.98)</f>
        <v>75.7781579631073</v>
      </c>
      <c r="J54" s="21">
        <f t="shared" si="4"/>
        <v>45.46689477786438</v>
      </c>
      <c r="K54" s="21">
        <f t="shared" si="5"/>
        <v>67.66689477786439</v>
      </c>
      <c r="L54" s="16"/>
      <c r="M54" s="11" t="s">
        <v>51</v>
      </c>
      <c r="N54" s="23"/>
    </row>
    <row r="55" spans="1:14" s="2" customFormat="1" ht="25.5" customHeight="1">
      <c r="A55" s="11">
        <v>52</v>
      </c>
      <c r="B55" s="12" t="s">
        <v>181</v>
      </c>
      <c r="C55" s="13" t="s">
        <v>111</v>
      </c>
      <c r="D55" s="13" t="s">
        <v>128</v>
      </c>
      <c r="E55" s="15" t="s">
        <v>129</v>
      </c>
      <c r="F55" s="16">
        <v>53.5</v>
      </c>
      <c r="G55" s="16">
        <f t="shared" si="3"/>
        <v>21.400000000000002</v>
      </c>
      <c r="H55" s="16">
        <v>76.08</v>
      </c>
      <c r="I55" s="27">
        <f>H55*(77.51/76.98)</f>
        <v>76.60380358534684</v>
      </c>
      <c r="J55" s="21">
        <f t="shared" si="4"/>
        <v>45.9622821512081</v>
      </c>
      <c r="K55" s="21">
        <f t="shared" si="5"/>
        <v>67.3622821512081</v>
      </c>
      <c r="L55" s="16"/>
      <c r="M55" s="11" t="s">
        <v>51</v>
      </c>
      <c r="N55" s="23"/>
    </row>
    <row r="56" spans="1:14" s="2" customFormat="1" ht="25.5" customHeight="1">
      <c r="A56" s="11">
        <v>53</v>
      </c>
      <c r="B56" s="12" t="s">
        <v>182</v>
      </c>
      <c r="C56" s="13" t="s">
        <v>111</v>
      </c>
      <c r="D56" s="13" t="s">
        <v>128</v>
      </c>
      <c r="E56" s="15" t="s">
        <v>129</v>
      </c>
      <c r="F56" s="16">
        <v>54.5</v>
      </c>
      <c r="G56" s="16">
        <f t="shared" si="3"/>
        <v>21.8</v>
      </c>
      <c r="H56" s="16">
        <v>73.7</v>
      </c>
      <c r="I56" s="27">
        <f>H56*(77.51/76.72)</f>
        <v>74.45890250260689</v>
      </c>
      <c r="J56" s="21">
        <f t="shared" si="4"/>
        <v>44.675341501564134</v>
      </c>
      <c r="K56" s="21">
        <f t="shared" si="5"/>
        <v>66.47534150156413</v>
      </c>
      <c r="L56" s="16"/>
      <c r="M56" s="11" t="s">
        <v>51</v>
      </c>
      <c r="N56" s="23"/>
    </row>
    <row r="57" spans="1:14" s="2" customFormat="1" ht="25.5" customHeight="1">
      <c r="A57" s="11">
        <v>54</v>
      </c>
      <c r="B57" s="12" t="s">
        <v>183</v>
      </c>
      <c r="C57" s="13" t="s">
        <v>111</v>
      </c>
      <c r="D57" s="13" t="s">
        <v>128</v>
      </c>
      <c r="E57" s="15" t="s">
        <v>129</v>
      </c>
      <c r="F57" s="16">
        <v>54.5</v>
      </c>
      <c r="G57" s="16">
        <f t="shared" si="3"/>
        <v>21.8</v>
      </c>
      <c r="H57" s="16">
        <v>75.85</v>
      </c>
      <c r="I57" s="27">
        <f>H57*(77.51/79.02)</f>
        <v>74.40057580359404</v>
      </c>
      <c r="J57" s="21">
        <f t="shared" si="4"/>
        <v>44.64034548215642</v>
      </c>
      <c r="K57" s="21">
        <f t="shared" si="5"/>
        <v>66.44034548215642</v>
      </c>
      <c r="L57" s="16"/>
      <c r="M57" s="11" t="s">
        <v>51</v>
      </c>
      <c r="N57" s="23"/>
    </row>
    <row r="58" spans="1:14" s="2" customFormat="1" ht="25.5" customHeight="1">
      <c r="A58" s="11">
        <v>55</v>
      </c>
      <c r="B58" s="12" t="s">
        <v>184</v>
      </c>
      <c r="C58" s="13" t="s">
        <v>111</v>
      </c>
      <c r="D58" s="13" t="s">
        <v>128</v>
      </c>
      <c r="E58" s="15" t="s">
        <v>129</v>
      </c>
      <c r="F58" s="16">
        <v>54</v>
      </c>
      <c r="G58" s="16">
        <f t="shared" si="3"/>
        <v>21.6</v>
      </c>
      <c r="H58" s="16">
        <v>73.9</v>
      </c>
      <c r="I58" s="27">
        <f>H58*(77.51/76.72)</f>
        <v>74.66096193952035</v>
      </c>
      <c r="J58" s="21">
        <f t="shared" si="4"/>
        <v>44.79657716371221</v>
      </c>
      <c r="K58" s="21">
        <f t="shared" si="5"/>
        <v>66.39657716371221</v>
      </c>
      <c r="L58" s="16"/>
      <c r="M58" s="11" t="s">
        <v>51</v>
      </c>
      <c r="N58" s="23"/>
    </row>
    <row r="59" spans="1:14" s="2" customFormat="1" ht="25.5" customHeight="1">
      <c r="A59" s="11">
        <v>56</v>
      </c>
      <c r="B59" s="12" t="s">
        <v>185</v>
      </c>
      <c r="C59" s="13" t="s">
        <v>111</v>
      </c>
      <c r="D59" s="13" t="s">
        <v>128</v>
      </c>
      <c r="E59" s="15" t="s">
        <v>129</v>
      </c>
      <c r="F59" s="16">
        <v>59</v>
      </c>
      <c r="G59" s="16">
        <f t="shared" si="3"/>
        <v>23.6</v>
      </c>
      <c r="H59" s="16">
        <v>70.74</v>
      </c>
      <c r="I59" s="27">
        <f>H59*(77.51/76.98)</f>
        <v>71.2270381917381</v>
      </c>
      <c r="J59" s="21">
        <f t="shared" si="4"/>
        <v>42.73622291504286</v>
      </c>
      <c r="K59" s="21">
        <f t="shared" si="5"/>
        <v>66.33622291504287</v>
      </c>
      <c r="L59" s="16"/>
      <c r="M59" s="11" t="s">
        <v>51</v>
      </c>
      <c r="N59" s="23"/>
    </row>
    <row r="60" spans="1:14" s="2" customFormat="1" ht="25.5" customHeight="1">
      <c r="A60" s="11">
        <v>57</v>
      </c>
      <c r="B60" s="12" t="s">
        <v>186</v>
      </c>
      <c r="C60" s="13" t="s">
        <v>111</v>
      </c>
      <c r="D60" s="13" t="s">
        <v>128</v>
      </c>
      <c r="E60" s="15" t="s">
        <v>129</v>
      </c>
      <c r="F60" s="16">
        <v>58</v>
      </c>
      <c r="G60" s="16">
        <f t="shared" si="3"/>
        <v>23.200000000000003</v>
      </c>
      <c r="H60" s="16">
        <v>73.02</v>
      </c>
      <c r="I60" s="27">
        <f>H60*(77.51/79.02)</f>
        <v>71.6246545178436</v>
      </c>
      <c r="J60" s="21">
        <f t="shared" si="4"/>
        <v>42.974792710706154</v>
      </c>
      <c r="K60" s="21">
        <f t="shared" si="5"/>
        <v>66.17479271070616</v>
      </c>
      <c r="L60" s="16"/>
      <c r="M60" s="11" t="s">
        <v>18</v>
      </c>
      <c r="N60" s="23"/>
    </row>
    <row r="61" spans="1:14" s="2" customFormat="1" ht="25.5" customHeight="1">
      <c r="A61" s="11">
        <v>58</v>
      </c>
      <c r="B61" s="12" t="s">
        <v>187</v>
      </c>
      <c r="C61" s="13" t="s">
        <v>111</v>
      </c>
      <c r="D61" s="13" t="s">
        <v>128</v>
      </c>
      <c r="E61" s="15" t="s">
        <v>129</v>
      </c>
      <c r="F61" s="16">
        <v>53.5</v>
      </c>
      <c r="G61" s="16">
        <f t="shared" si="3"/>
        <v>21.400000000000002</v>
      </c>
      <c r="H61" s="16">
        <v>72.72</v>
      </c>
      <c r="I61" s="27">
        <f>H61*(77.51/76.98)</f>
        <v>73.22067030397506</v>
      </c>
      <c r="J61" s="21">
        <f t="shared" si="4"/>
        <v>43.93240218238503</v>
      </c>
      <c r="K61" s="21">
        <f t="shared" si="5"/>
        <v>65.33240218238504</v>
      </c>
      <c r="L61" s="16"/>
      <c r="M61" s="11" t="s">
        <v>51</v>
      </c>
      <c r="N61" s="23"/>
    </row>
    <row r="62" spans="1:15" s="24" customFormat="1" ht="25.5" customHeight="1">
      <c r="A62" s="11">
        <v>59</v>
      </c>
      <c r="B62" s="12" t="s">
        <v>188</v>
      </c>
      <c r="C62" s="13" t="s">
        <v>111</v>
      </c>
      <c r="D62" s="13" t="s">
        <v>128</v>
      </c>
      <c r="E62" s="15" t="s">
        <v>129</v>
      </c>
      <c r="F62" s="16">
        <v>60</v>
      </c>
      <c r="G62" s="16">
        <f t="shared" si="3"/>
        <v>24</v>
      </c>
      <c r="H62" s="16">
        <v>68.66</v>
      </c>
      <c r="I62" s="27">
        <f>H62*(77.51/79.02)</f>
        <v>67.34797013414327</v>
      </c>
      <c r="J62" s="21">
        <f t="shared" si="4"/>
        <v>40.408782080485956</v>
      </c>
      <c r="K62" s="21">
        <f t="shared" si="5"/>
        <v>64.40878208048596</v>
      </c>
      <c r="L62" s="16"/>
      <c r="M62" s="11" t="s">
        <v>51</v>
      </c>
      <c r="N62" s="23"/>
      <c r="O62" s="2"/>
    </row>
    <row r="63" spans="1:14" s="2" customFormat="1" ht="25.5" customHeight="1">
      <c r="A63" s="11">
        <v>60</v>
      </c>
      <c r="B63" s="12" t="s">
        <v>189</v>
      </c>
      <c r="C63" s="13" t="s">
        <v>111</v>
      </c>
      <c r="D63" s="13" t="s">
        <v>128</v>
      </c>
      <c r="E63" s="15" t="s">
        <v>129</v>
      </c>
      <c r="F63" s="16">
        <v>52.5</v>
      </c>
      <c r="G63" s="16">
        <f t="shared" si="3"/>
        <v>21</v>
      </c>
      <c r="H63" s="16">
        <v>71.4</v>
      </c>
      <c r="I63" s="27">
        <f>H63*(77.51/76.72)</f>
        <v>72.1352189781022</v>
      </c>
      <c r="J63" s="21">
        <f t="shared" si="4"/>
        <v>43.28113138686132</v>
      </c>
      <c r="K63" s="21">
        <f t="shared" si="5"/>
        <v>64.28113138686132</v>
      </c>
      <c r="L63" s="16"/>
      <c r="M63" s="11" t="s">
        <v>51</v>
      </c>
      <c r="N63" s="23"/>
    </row>
    <row r="64" spans="1:14" s="2" customFormat="1" ht="25.5" customHeight="1">
      <c r="A64" s="11">
        <v>61</v>
      </c>
      <c r="B64" s="12" t="s">
        <v>190</v>
      </c>
      <c r="C64" s="13" t="s">
        <v>111</v>
      </c>
      <c r="D64" s="13" t="s">
        <v>128</v>
      </c>
      <c r="E64" s="15" t="s">
        <v>129</v>
      </c>
      <c r="F64" s="16">
        <v>54</v>
      </c>
      <c r="G64" s="16">
        <f t="shared" si="3"/>
        <v>21.6</v>
      </c>
      <c r="H64" s="16">
        <v>72.4</v>
      </c>
      <c r="I64" s="27">
        <f>H64*(77.51/79.02)</f>
        <v>71.0165021513541</v>
      </c>
      <c r="J64" s="21">
        <f t="shared" si="4"/>
        <v>42.60990129081246</v>
      </c>
      <c r="K64" s="21">
        <f t="shared" si="5"/>
        <v>64.20990129081247</v>
      </c>
      <c r="L64" s="16"/>
      <c r="M64" s="11" t="s">
        <v>51</v>
      </c>
      <c r="N64" s="23"/>
    </row>
    <row r="65" spans="1:14" s="2" customFormat="1" ht="25.5" customHeight="1">
      <c r="A65" s="11">
        <v>62</v>
      </c>
      <c r="B65" s="12" t="s">
        <v>191</v>
      </c>
      <c r="C65" s="13" t="s">
        <v>111</v>
      </c>
      <c r="D65" s="13" t="s">
        <v>128</v>
      </c>
      <c r="E65" s="15" t="s">
        <v>129</v>
      </c>
      <c r="F65" s="16">
        <v>57.5</v>
      </c>
      <c r="G65" s="16">
        <f t="shared" si="3"/>
        <v>23</v>
      </c>
      <c r="H65" s="16">
        <v>67.92</v>
      </c>
      <c r="I65" s="27">
        <f>H65*(77.51/76.98)</f>
        <v>68.38762275915822</v>
      </c>
      <c r="J65" s="21">
        <f t="shared" si="4"/>
        <v>41.03257365549493</v>
      </c>
      <c r="K65" s="21">
        <f t="shared" si="5"/>
        <v>64.03257365549493</v>
      </c>
      <c r="L65" s="16"/>
      <c r="M65" s="11" t="s">
        <v>51</v>
      </c>
      <c r="N65" s="23"/>
    </row>
    <row r="66" spans="1:14" s="2" customFormat="1" ht="25.5" customHeight="1">
      <c r="A66" s="11">
        <v>63</v>
      </c>
      <c r="B66" s="12" t="s">
        <v>192</v>
      </c>
      <c r="C66" s="13" t="s">
        <v>111</v>
      </c>
      <c r="D66" s="13" t="s">
        <v>128</v>
      </c>
      <c r="E66" s="15" t="s">
        <v>129</v>
      </c>
      <c r="F66" s="16">
        <v>52.5</v>
      </c>
      <c r="G66" s="16">
        <f t="shared" si="3"/>
        <v>21</v>
      </c>
      <c r="H66" s="16">
        <v>70.4</v>
      </c>
      <c r="I66" s="27">
        <f>H66*(77.51/79.02)</f>
        <v>69.05472032396864</v>
      </c>
      <c r="J66" s="21">
        <f t="shared" si="4"/>
        <v>41.432832194381184</v>
      </c>
      <c r="K66" s="21">
        <f t="shared" si="5"/>
        <v>62.432832194381184</v>
      </c>
      <c r="L66" s="16"/>
      <c r="M66" s="11" t="s">
        <v>18</v>
      </c>
      <c r="N66" s="23"/>
    </row>
    <row r="67" spans="1:14" s="2" customFormat="1" ht="25.5" customHeight="1">
      <c r="A67" s="11">
        <v>64</v>
      </c>
      <c r="B67" s="12" t="s">
        <v>193</v>
      </c>
      <c r="C67" s="13" t="s">
        <v>111</v>
      </c>
      <c r="D67" s="13" t="s">
        <v>128</v>
      </c>
      <c r="E67" s="15" t="s">
        <v>129</v>
      </c>
      <c r="F67" s="16">
        <v>56</v>
      </c>
      <c r="G67" s="16">
        <f t="shared" si="3"/>
        <v>22.400000000000002</v>
      </c>
      <c r="H67" s="16">
        <v>65.8</v>
      </c>
      <c r="I67" s="27">
        <f>H67*(77.51/76.72)</f>
        <v>66.47755474452555</v>
      </c>
      <c r="J67" s="21">
        <f t="shared" si="4"/>
        <v>39.886532846715326</v>
      </c>
      <c r="K67" s="21">
        <f t="shared" si="5"/>
        <v>62.28653284671533</v>
      </c>
      <c r="L67" s="16"/>
      <c r="M67" s="11" t="s">
        <v>51</v>
      </c>
      <c r="N67" s="23"/>
    </row>
    <row r="68" spans="1:14" s="2" customFormat="1" ht="25.5" customHeight="1">
      <c r="A68" s="11">
        <v>65</v>
      </c>
      <c r="B68" s="12" t="s">
        <v>194</v>
      </c>
      <c r="C68" s="13" t="s">
        <v>111</v>
      </c>
      <c r="D68" s="13" t="s">
        <v>128</v>
      </c>
      <c r="E68" s="15" t="s">
        <v>129</v>
      </c>
      <c r="F68" s="16">
        <v>53</v>
      </c>
      <c r="G68" s="16">
        <f t="shared" si="3"/>
        <v>21.200000000000003</v>
      </c>
      <c r="H68" s="16">
        <v>67</v>
      </c>
      <c r="I68" s="27">
        <f>H68*(77.51/76.72)</f>
        <v>67.68991136600627</v>
      </c>
      <c r="J68" s="21">
        <f t="shared" si="4"/>
        <v>40.61394681960376</v>
      </c>
      <c r="K68" s="21">
        <f t="shared" si="5"/>
        <v>61.813946819603764</v>
      </c>
      <c r="L68" s="16"/>
      <c r="M68" s="11" t="s">
        <v>51</v>
      </c>
      <c r="N68" s="23"/>
    </row>
    <row r="69" spans="1:14" s="2" customFormat="1" ht="25.5" customHeight="1">
      <c r="A69" s="11">
        <v>66</v>
      </c>
      <c r="B69" s="12" t="s">
        <v>195</v>
      </c>
      <c r="C69" s="13" t="s">
        <v>111</v>
      </c>
      <c r="D69" s="13" t="s">
        <v>128</v>
      </c>
      <c r="E69" s="15" t="s">
        <v>129</v>
      </c>
      <c r="F69" s="16">
        <v>54.5</v>
      </c>
      <c r="G69" s="16">
        <f t="shared" si="3"/>
        <v>21.8</v>
      </c>
      <c r="H69" s="16">
        <v>65</v>
      </c>
      <c r="I69" s="27">
        <f>H69*(77.51/76.72)</f>
        <v>65.66931699687176</v>
      </c>
      <c r="J69" s="21">
        <f t="shared" si="4"/>
        <v>39.40159019812305</v>
      </c>
      <c r="K69" s="21">
        <f t="shared" si="5"/>
        <v>61.20159019812306</v>
      </c>
      <c r="L69" s="16"/>
      <c r="M69" s="11" t="s">
        <v>51</v>
      </c>
      <c r="N69" s="23"/>
    </row>
    <row r="70" spans="1:14" s="2" customFormat="1" ht="25.5" customHeight="1">
      <c r="A70" s="11">
        <v>67</v>
      </c>
      <c r="B70" s="12" t="s">
        <v>196</v>
      </c>
      <c r="C70" s="13" t="s">
        <v>111</v>
      </c>
      <c r="D70" s="13" t="s">
        <v>128</v>
      </c>
      <c r="E70" s="15" t="s">
        <v>129</v>
      </c>
      <c r="F70" s="16">
        <v>54</v>
      </c>
      <c r="G70" s="16">
        <f t="shared" si="3"/>
        <v>21.6</v>
      </c>
      <c r="H70" s="16">
        <v>64.1</v>
      </c>
      <c r="I70" s="27">
        <f>H70*(77.51/76.72)</f>
        <v>64.76004953076121</v>
      </c>
      <c r="J70" s="21">
        <f t="shared" si="4"/>
        <v>38.856029718456725</v>
      </c>
      <c r="K70" s="21">
        <f t="shared" si="5"/>
        <v>60.456029718456726</v>
      </c>
      <c r="L70" s="16"/>
      <c r="M70" s="11" t="s">
        <v>51</v>
      </c>
      <c r="N70" s="23"/>
    </row>
    <row r="72" spans="1:14" ht="131.25" customHeight="1">
      <c r="A72" s="17" t="s">
        <v>197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</sheetData>
  <sheetProtection/>
  <mergeCells count="2">
    <mergeCell ref="A1:N1"/>
    <mergeCell ref="A72:N72"/>
  </mergeCells>
  <printOptions horizontalCentered="1"/>
  <pageMargins left="0.15748031496062992" right="0.15748031496062992" top="0.9842519685039371" bottom="0.9842519685039371" header="0.5118110236220472" footer="0.5118110236220472"/>
  <pageSetup orientation="landscape" paperSize="9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9"/>
  <sheetViews>
    <sheetView zoomScale="120" zoomScaleNormal="120" workbookViewId="0" topLeftCell="A13">
      <selection activeCell="P39" sqref="P39"/>
    </sheetView>
  </sheetViews>
  <sheetFormatPr defaultColWidth="9.00390625" defaultRowHeight="14.25"/>
  <cols>
    <col min="1" max="1" width="5.00390625" style="0" bestFit="1" customWidth="1"/>
    <col min="2" max="2" width="8.375" style="3" customWidth="1"/>
    <col min="3" max="3" width="5.25390625" style="0" customWidth="1"/>
    <col min="4" max="4" width="20.50390625" style="4" bestFit="1" customWidth="1"/>
    <col min="5" max="5" width="12.00390625" style="0" bestFit="1" customWidth="1"/>
    <col min="6" max="6" width="5.875" style="0" bestFit="1" customWidth="1"/>
    <col min="7" max="7" width="5.875" style="5" customWidth="1"/>
    <col min="8" max="8" width="5.875" style="0" bestFit="1" customWidth="1"/>
    <col min="9" max="11" width="6.75390625" style="5" bestFit="1" customWidth="1"/>
    <col min="12" max="12" width="5.00390625" style="6" bestFit="1" customWidth="1"/>
    <col min="13" max="13" width="5.00390625" style="0" bestFit="1" customWidth="1"/>
    <col min="14" max="14" width="8.00390625" style="0" customWidth="1"/>
  </cols>
  <sheetData>
    <row r="1" spans="1:14" ht="28.5" customHeight="1">
      <c r="A1" s="7" t="s">
        <v>198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1" customFormat="1" ht="34.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126</v>
      </c>
      <c r="J2" s="10" t="s">
        <v>9</v>
      </c>
      <c r="K2" s="10" t="s">
        <v>10</v>
      </c>
      <c r="L2" s="19" t="s">
        <v>11</v>
      </c>
      <c r="M2" s="20" t="s">
        <v>12</v>
      </c>
      <c r="N2" s="20" t="s">
        <v>13</v>
      </c>
    </row>
    <row r="3" spans="1:14" s="2" customFormat="1" ht="25.5" customHeight="1">
      <c r="A3" s="11">
        <v>1</v>
      </c>
      <c r="B3" s="12" t="s">
        <v>199</v>
      </c>
      <c r="C3" s="13" t="s">
        <v>111</v>
      </c>
      <c r="D3" s="14" t="s">
        <v>200</v>
      </c>
      <c r="E3" s="15" t="s">
        <v>201</v>
      </c>
      <c r="F3" s="16">
        <v>77.5</v>
      </c>
      <c r="G3" s="16">
        <f aca="true" t="shared" si="0" ref="G3:G22">F3*0.4</f>
        <v>31</v>
      </c>
      <c r="H3" s="16">
        <v>81.6</v>
      </c>
      <c r="I3" s="21">
        <f>H3*(75.39/71.11)</f>
        <v>86.51137674026157</v>
      </c>
      <c r="J3" s="21">
        <f aca="true" t="shared" si="1" ref="J3:J22">I3*0.6</f>
        <v>51.90682604415694</v>
      </c>
      <c r="K3" s="21">
        <f aca="true" t="shared" si="2" ref="K3:K22">G3+J3</f>
        <v>82.90682604415693</v>
      </c>
      <c r="L3" s="16">
        <v>1</v>
      </c>
      <c r="M3" s="11" t="s">
        <v>51</v>
      </c>
      <c r="N3" s="22" t="s">
        <v>19</v>
      </c>
    </row>
    <row r="4" spans="1:14" s="2" customFormat="1" ht="25.5" customHeight="1">
      <c r="A4" s="11">
        <v>2</v>
      </c>
      <c r="B4" s="12" t="s">
        <v>202</v>
      </c>
      <c r="C4" s="13" t="s">
        <v>111</v>
      </c>
      <c r="D4" s="14" t="s">
        <v>200</v>
      </c>
      <c r="E4" s="15" t="s">
        <v>201</v>
      </c>
      <c r="F4" s="16">
        <v>70</v>
      </c>
      <c r="G4" s="16">
        <f t="shared" si="0"/>
        <v>28</v>
      </c>
      <c r="H4" s="16">
        <v>84.4</v>
      </c>
      <c r="I4" s="21">
        <f>H4*(75.39/71.11)</f>
        <v>89.47990437350585</v>
      </c>
      <c r="J4" s="21">
        <f t="shared" si="1"/>
        <v>53.687942624103506</v>
      </c>
      <c r="K4" s="21">
        <f t="shared" si="2"/>
        <v>81.6879426241035</v>
      </c>
      <c r="L4" s="16">
        <v>2</v>
      </c>
      <c r="M4" s="13" t="s">
        <v>18</v>
      </c>
      <c r="N4" s="22" t="s">
        <v>19</v>
      </c>
    </row>
    <row r="5" spans="1:14" s="2" customFormat="1" ht="25.5" customHeight="1">
      <c r="A5" s="11">
        <v>3</v>
      </c>
      <c r="B5" s="12" t="s">
        <v>203</v>
      </c>
      <c r="C5" s="13" t="s">
        <v>111</v>
      </c>
      <c r="D5" s="14" t="s">
        <v>200</v>
      </c>
      <c r="E5" s="15" t="s">
        <v>201</v>
      </c>
      <c r="F5" s="16">
        <v>72</v>
      </c>
      <c r="G5" s="16">
        <f t="shared" si="0"/>
        <v>28.8</v>
      </c>
      <c r="H5" s="16">
        <v>83</v>
      </c>
      <c r="I5" s="21">
        <f>H5*(75.39/71.11)</f>
        <v>87.9956405568837</v>
      </c>
      <c r="J5" s="21">
        <f t="shared" si="1"/>
        <v>52.79738433413022</v>
      </c>
      <c r="K5" s="21">
        <f t="shared" si="2"/>
        <v>81.59738433413023</v>
      </c>
      <c r="L5" s="16">
        <v>3</v>
      </c>
      <c r="M5" s="13" t="s">
        <v>51</v>
      </c>
      <c r="N5" s="22" t="s">
        <v>19</v>
      </c>
    </row>
    <row r="6" spans="1:14" s="2" customFormat="1" ht="25.5" customHeight="1">
      <c r="A6" s="11">
        <v>4</v>
      </c>
      <c r="B6" s="12" t="s">
        <v>204</v>
      </c>
      <c r="C6" s="13" t="s">
        <v>111</v>
      </c>
      <c r="D6" s="14" t="s">
        <v>200</v>
      </c>
      <c r="E6" s="15" t="s">
        <v>201</v>
      </c>
      <c r="F6" s="16">
        <v>80</v>
      </c>
      <c r="G6" s="16">
        <f t="shared" si="0"/>
        <v>32</v>
      </c>
      <c r="H6" s="16">
        <v>84.16</v>
      </c>
      <c r="I6" s="21">
        <f>H6*(75.39/80.06)</f>
        <v>79.25084186859854</v>
      </c>
      <c r="J6" s="21">
        <f t="shared" si="1"/>
        <v>47.55050512115913</v>
      </c>
      <c r="K6" s="21">
        <f t="shared" si="2"/>
        <v>79.55050512115912</v>
      </c>
      <c r="L6" s="16">
        <v>4</v>
      </c>
      <c r="M6" s="13" t="s">
        <v>18</v>
      </c>
      <c r="N6" s="22" t="s">
        <v>19</v>
      </c>
    </row>
    <row r="7" spans="1:14" s="2" customFormat="1" ht="25.5" customHeight="1">
      <c r="A7" s="11">
        <v>5</v>
      </c>
      <c r="B7" s="12" t="s">
        <v>205</v>
      </c>
      <c r="C7" s="13" t="s">
        <v>111</v>
      </c>
      <c r="D7" s="14" t="s">
        <v>200</v>
      </c>
      <c r="E7" s="15" t="s">
        <v>201</v>
      </c>
      <c r="F7" s="16">
        <v>75.5</v>
      </c>
      <c r="G7" s="16">
        <f t="shared" si="0"/>
        <v>30.200000000000003</v>
      </c>
      <c r="H7" s="16">
        <v>83.08</v>
      </c>
      <c r="I7" s="21">
        <f>H7*(75.39/80.06)</f>
        <v>78.23383962028478</v>
      </c>
      <c r="J7" s="21">
        <f t="shared" si="1"/>
        <v>46.94030377217087</v>
      </c>
      <c r="K7" s="21">
        <f t="shared" si="2"/>
        <v>77.14030377217088</v>
      </c>
      <c r="L7" s="16">
        <v>5</v>
      </c>
      <c r="M7" s="11" t="s">
        <v>51</v>
      </c>
      <c r="N7" s="22" t="s">
        <v>19</v>
      </c>
    </row>
    <row r="8" spans="1:14" s="2" customFormat="1" ht="25.5" customHeight="1">
      <c r="A8" s="11">
        <v>6</v>
      </c>
      <c r="B8" s="12" t="s">
        <v>206</v>
      </c>
      <c r="C8" s="13" t="s">
        <v>111</v>
      </c>
      <c r="D8" s="14" t="s">
        <v>200</v>
      </c>
      <c r="E8" s="15" t="s">
        <v>201</v>
      </c>
      <c r="F8" s="16">
        <v>73.5</v>
      </c>
      <c r="G8" s="16">
        <f t="shared" si="0"/>
        <v>29.400000000000002</v>
      </c>
      <c r="H8" s="16">
        <v>80.46</v>
      </c>
      <c r="I8" s="21">
        <f>H8*(75.39/80.06)</f>
        <v>75.76666749937546</v>
      </c>
      <c r="J8" s="21">
        <f t="shared" si="1"/>
        <v>45.460000499625274</v>
      </c>
      <c r="K8" s="21">
        <f t="shared" si="2"/>
        <v>74.86000049962527</v>
      </c>
      <c r="L8" s="16">
        <v>6</v>
      </c>
      <c r="M8" s="13" t="s">
        <v>51</v>
      </c>
      <c r="N8" s="22" t="s">
        <v>19</v>
      </c>
    </row>
    <row r="9" spans="1:14" s="2" customFormat="1" ht="25.5" customHeight="1">
      <c r="A9" s="11">
        <v>7</v>
      </c>
      <c r="B9" s="12" t="s">
        <v>207</v>
      </c>
      <c r="C9" s="13" t="s">
        <v>111</v>
      </c>
      <c r="D9" s="14" t="s">
        <v>200</v>
      </c>
      <c r="E9" s="15" t="s">
        <v>201</v>
      </c>
      <c r="F9" s="16">
        <v>65.5</v>
      </c>
      <c r="G9" s="16">
        <f t="shared" si="0"/>
        <v>26.200000000000003</v>
      </c>
      <c r="H9" s="16">
        <v>85.28</v>
      </c>
      <c r="I9" s="21">
        <f>H9*(75.39/80.06)</f>
        <v>80.30551086684986</v>
      </c>
      <c r="J9" s="21">
        <f t="shared" si="1"/>
        <v>48.183306520109916</v>
      </c>
      <c r="K9" s="21">
        <f t="shared" si="2"/>
        <v>74.38330652010993</v>
      </c>
      <c r="L9" s="16">
        <v>7</v>
      </c>
      <c r="M9" s="13" t="s">
        <v>51</v>
      </c>
      <c r="N9" s="22" t="s">
        <v>19</v>
      </c>
    </row>
    <row r="10" spans="1:14" s="2" customFormat="1" ht="25.5" customHeight="1">
      <c r="A10" s="11">
        <v>8</v>
      </c>
      <c r="B10" s="12" t="s">
        <v>208</v>
      </c>
      <c r="C10" s="13" t="s">
        <v>111</v>
      </c>
      <c r="D10" s="14" t="s">
        <v>200</v>
      </c>
      <c r="E10" s="15" t="s">
        <v>201</v>
      </c>
      <c r="F10" s="16">
        <v>62.5</v>
      </c>
      <c r="G10" s="16">
        <f t="shared" si="0"/>
        <v>25</v>
      </c>
      <c r="H10" s="16">
        <v>87.16</v>
      </c>
      <c r="I10" s="21">
        <f>H10*(75.39/80.06)</f>
        <v>82.07584811391456</v>
      </c>
      <c r="J10" s="21">
        <f t="shared" si="1"/>
        <v>49.245508868348736</v>
      </c>
      <c r="K10" s="21">
        <f t="shared" si="2"/>
        <v>74.24550886834874</v>
      </c>
      <c r="L10" s="16">
        <v>8</v>
      </c>
      <c r="M10" s="13" t="s">
        <v>18</v>
      </c>
      <c r="N10" s="22" t="s">
        <v>19</v>
      </c>
    </row>
    <row r="11" spans="1:14" s="2" customFormat="1" ht="25.5" customHeight="1">
      <c r="A11" s="11">
        <v>9</v>
      </c>
      <c r="B11" s="12" t="s">
        <v>209</v>
      </c>
      <c r="C11" s="13" t="s">
        <v>111</v>
      </c>
      <c r="D11" s="14" t="s">
        <v>200</v>
      </c>
      <c r="E11" s="15" t="s">
        <v>201</v>
      </c>
      <c r="F11" s="16">
        <v>61.5</v>
      </c>
      <c r="G11" s="16">
        <f t="shared" si="0"/>
        <v>24.6</v>
      </c>
      <c r="H11" s="16">
        <v>77.8</v>
      </c>
      <c r="I11" s="21">
        <f>H11*(75.39/71.11)</f>
        <v>82.48266066657291</v>
      </c>
      <c r="J11" s="21">
        <f t="shared" si="1"/>
        <v>49.48959639994374</v>
      </c>
      <c r="K11" s="21">
        <f t="shared" si="2"/>
        <v>74.08959639994374</v>
      </c>
      <c r="L11" s="16">
        <v>9</v>
      </c>
      <c r="M11" s="13" t="s">
        <v>51</v>
      </c>
      <c r="N11" s="22" t="s">
        <v>19</v>
      </c>
    </row>
    <row r="12" spans="1:14" s="2" customFormat="1" ht="25.5" customHeight="1">
      <c r="A12" s="11">
        <v>10</v>
      </c>
      <c r="B12" s="12" t="s">
        <v>210</v>
      </c>
      <c r="C12" s="13" t="s">
        <v>111</v>
      </c>
      <c r="D12" s="14" t="s">
        <v>200</v>
      </c>
      <c r="E12" s="15" t="s">
        <v>201</v>
      </c>
      <c r="F12" s="16">
        <v>61.5</v>
      </c>
      <c r="G12" s="16">
        <f t="shared" si="0"/>
        <v>24.6</v>
      </c>
      <c r="H12" s="16">
        <v>77.3</v>
      </c>
      <c r="I12" s="21">
        <f>H12*(75.39/71.11)</f>
        <v>81.95256644635073</v>
      </c>
      <c r="J12" s="21">
        <f t="shared" si="1"/>
        <v>49.17153986781044</v>
      </c>
      <c r="K12" s="21">
        <f t="shared" si="2"/>
        <v>73.77153986781045</v>
      </c>
      <c r="L12" s="16">
        <v>10</v>
      </c>
      <c r="M12" s="13" t="s">
        <v>51</v>
      </c>
      <c r="N12" s="22" t="s">
        <v>19</v>
      </c>
    </row>
    <row r="13" spans="1:14" s="2" customFormat="1" ht="25.5" customHeight="1">
      <c r="A13" s="11">
        <v>11</v>
      </c>
      <c r="B13" s="12" t="s">
        <v>211</v>
      </c>
      <c r="C13" s="13" t="s">
        <v>111</v>
      </c>
      <c r="D13" s="14" t="s">
        <v>200</v>
      </c>
      <c r="E13" s="15" t="s">
        <v>201</v>
      </c>
      <c r="F13" s="16">
        <v>60.5</v>
      </c>
      <c r="G13" s="16">
        <f t="shared" si="0"/>
        <v>24.200000000000003</v>
      </c>
      <c r="H13" s="16">
        <v>77</v>
      </c>
      <c r="I13" s="21">
        <f>H13*(75.39/71.11)</f>
        <v>81.63450991421742</v>
      </c>
      <c r="J13" s="21">
        <f t="shared" si="1"/>
        <v>48.98070594853045</v>
      </c>
      <c r="K13" s="21">
        <f t="shared" si="2"/>
        <v>73.18070594853046</v>
      </c>
      <c r="L13" s="16">
        <v>11</v>
      </c>
      <c r="M13" s="13" t="s">
        <v>51</v>
      </c>
      <c r="N13" s="22" t="s">
        <v>19</v>
      </c>
    </row>
    <row r="14" spans="1:14" s="2" customFormat="1" ht="25.5" customHeight="1">
      <c r="A14" s="11">
        <v>12</v>
      </c>
      <c r="B14" s="12" t="s">
        <v>212</v>
      </c>
      <c r="C14" s="13" t="s">
        <v>111</v>
      </c>
      <c r="D14" s="14" t="s">
        <v>200</v>
      </c>
      <c r="E14" s="15" t="s">
        <v>201</v>
      </c>
      <c r="F14" s="16">
        <v>64.5</v>
      </c>
      <c r="G14" s="16">
        <f t="shared" si="0"/>
        <v>25.8</v>
      </c>
      <c r="H14" s="16">
        <v>82.04</v>
      </c>
      <c r="I14" s="21">
        <f>H14*(75.39/80.06)</f>
        <v>77.25450412190857</v>
      </c>
      <c r="J14" s="21">
        <f t="shared" si="1"/>
        <v>46.352702473145136</v>
      </c>
      <c r="K14" s="21">
        <f t="shared" si="2"/>
        <v>72.15270247314514</v>
      </c>
      <c r="L14" s="16">
        <v>12</v>
      </c>
      <c r="M14" s="13" t="s">
        <v>51</v>
      </c>
      <c r="N14" s="22" t="s">
        <v>19</v>
      </c>
    </row>
    <row r="15" spans="1:14" s="2" customFormat="1" ht="25.5" customHeight="1">
      <c r="A15" s="11">
        <v>13</v>
      </c>
      <c r="B15" s="12" t="s">
        <v>213</v>
      </c>
      <c r="C15" s="13" t="s">
        <v>111</v>
      </c>
      <c r="D15" s="14" t="s">
        <v>200</v>
      </c>
      <c r="E15" s="15" t="s">
        <v>201</v>
      </c>
      <c r="F15" s="16">
        <v>66.5</v>
      </c>
      <c r="G15" s="16">
        <f t="shared" si="0"/>
        <v>26.6</v>
      </c>
      <c r="H15" s="16">
        <v>80.58</v>
      </c>
      <c r="I15" s="21">
        <f>H15*(75.39/80.06)</f>
        <v>75.8796677491881</v>
      </c>
      <c r="J15" s="21">
        <f t="shared" si="1"/>
        <v>45.52780064951286</v>
      </c>
      <c r="K15" s="21">
        <f t="shared" si="2"/>
        <v>72.12780064951286</v>
      </c>
      <c r="L15" s="16">
        <v>13</v>
      </c>
      <c r="M15" s="13" t="s">
        <v>51</v>
      </c>
      <c r="N15" s="22" t="s">
        <v>19</v>
      </c>
    </row>
    <row r="16" spans="1:14" s="2" customFormat="1" ht="25.5" customHeight="1">
      <c r="A16" s="11">
        <v>14</v>
      </c>
      <c r="B16" s="12" t="s">
        <v>214</v>
      </c>
      <c r="C16" s="13" t="s">
        <v>111</v>
      </c>
      <c r="D16" s="14" t="s">
        <v>200</v>
      </c>
      <c r="E16" s="15" t="s">
        <v>201</v>
      </c>
      <c r="F16" s="16">
        <v>64</v>
      </c>
      <c r="G16" s="16">
        <f t="shared" si="0"/>
        <v>25.6</v>
      </c>
      <c r="H16" s="16">
        <v>71.4</v>
      </c>
      <c r="I16" s="21">
        <f>H16*(75.39/71.11)</f>
        <v>75.69745464772888</v>
      </c>
      <c r="J16" s="21">
        <f t="shared" si="1"/>
        <v>45.418472788637324</v>
      </c>
      <c r="K16" s="21">
        <f t="shared" si="2"/>
        <v>71.01847278863733</v>
      </c>
      <c r="L16" s="16">
        <v>14</v>
      </c>
      <c r="M16" s="13" t="s">
        <v>51</v>
      </c>
      <c r="N16" s="22" t="s">
        <v>19</v>
      </c>
    </row>
    <row r="17" spans="1:14" s="2" customFormat="1" ht="25.5" customHeight="1">
      <c r="A17" s="11">
        <v>15</v>
      </c>
      <c r="B17" s="12" t="s">
        <v>215</v>
      </c>
      <c r="C17" s="13" t="s">
        <v>111</v>
      </c>
      <c r="D17" s="14" t="s">
        <v>200</v>
      </c>
      <c r="E17" s="15" t="s">
        <v>201</v>
      </c>
      <c r="F17" s="16">
        <v>55.5</v>
      </c>
      <c r="G17" s="16">
        <f t="shared" si="0"/>
        <v>22.200000000000003</v>
      </c>
      <c r="H17" s="16">
        <v>85.94</v>
      </c>
      <c r="I17" s="21">
        <f>H17*(75.39/80.06)</f>
        <v>80.92701224081938</v>
      </c>
      <c r="J17" s="21">
        <f t="shared" si="1"/>
        <v>48.556207344491625</v>
      </c>
      <c r="K17" s="21">
        <f t="shared" si="2"/>
        <v>70.75620734449163</v>
      </c>
      <c r="L17" s="16">
        <v>15</v>
      </c>
      <c r="M17" s="13" t="s">
        <v>51</v>
      </c>
      <c r="N17" s="22" t="s">
        <v>19</v>
      </c>
    </row>
    <row r="18" spans="1:14" s="2" customFormat="1" ht="25.5" customHeight="1">
      <c r="A18" s="11">
        <v>16</v>
      </c>
      <c r="B18" s="12" t="s">
        <v>216</v>
      </c>
      <c r="C18" s="13" t="s">
        <v>111</v>
      </c>
      <c r="D18" s="14" t="s">
        <v>200</v>
      </c>
      <c r="E18" s="15" t="s">
        <v>201</v>
      </c>
      <c r="F18" s="16">
        <v>74.5</v>
      </c>
      <c r="G18" s="16">
        <f t="shared" si="0"/>
        <v>29.8</v>
      </c>
      <c r="H18" s="16">
        <v>62.4</v>
      </c>
      <c r="I18" s="21">
        <f>H18*(75.39/71.11)</f>
        <v>66.15575868372943</v>
      </c>
      <c r="J18" s="21">
        <f t="shared" si="1"/>
        <v>39.69345521023766</v>
      </c>
      <c r="K18" s="21">
        <f t="shared" si="2"/>
        <v>69.49345521023766</v>
      </c>
      <c r="L18" s="16">
        <v>16</v>
      </c>
      <c r="M18" s="13" t="s">
        <v>18</v>
      </c>
      <c r="N18" s="22" t="s">
        <v>19</v>
      </c>
    </row>
    <row r="19" spans="1:14" s="2" customFormat="1" ht="25.5" customHeight="1">
      <c r="A19" s="11">
        <v>17</v>
      </c>
      <c r="B19" s="12" t="s">
        <v>217</v>
      </c>
      <c r="C19" s="13" t="s">
        <v>111</v>
      </c>
      <c r="D19" s="14" t="s">
        <v>200</v>
      </c>
      <c r="E19" s="15" t="s">
        <v>201</v>
      </c>
      <c r="F19" s="16">
        <v>59.5</v>
      </c>
      <c r="G19" s="16">
        <f t="shared" si="0"/>
        <v>23.8</v>
      </c>
      <c r="H19" s="16">
        <v>71.4</v>
      </c>
      <c r="I19" s="21">
        <f>H19*(75.39/71.11)</f>
        <v>75.69745464772888</v>
      </c>
      <c r="J19" s="21">
        <f t="shared" si="1"/>
        <v>45.418472788637324</v>
      </c>
      <c r="K19" s="21">
        <f t="shared" si="2"/>
        <v>69.21847278863733</v>
      </c>
      <c r="L19" s="16">
        <v>17</v>
      </c>
      <c r="M19" s="13" t="s">
        <v>51</v>
      </c>
      <c r="N19" s="22" t="s">
        <v>19</v>
      </c>
    </row>
    <row r="20" spans="1:14" s="2" customFormat="1" ht="25.5" customHeight="1">
      <c r="A20" s="11">
        <v>18</v>
      </c>
      <c r="B20" s="12" t="s">
        <v>218</v>
      </c>
      <c r="C20" s="13" t="s">
        <v>111</v>
      </c>
      <c r="D20" s="14" t="s">
        <v>200</v>
      </c>
      <c r="E20" s="15" t="s">
        <v>201</v>
      </c>
      <c r="F20" s="16">
        <v>65.5</v>
      </c>
      <c r="G20" s="16">
        <f t="shared" si="0"/>
        <v>26.200000000000003</v>
      </c>
      <c r="H20" s="16">
        <v>67</v>
      </c>
      <c r="I20" s="21">
        <f>H20*(75.39/71.11)</f>
        <v>71.0326255097736</v>
      </c>
      <c r="J20" s="21">
        <f t="shared" si="1"/>
        <v>42.61957530586415</v>
      </c>
      <c r="K20" s="21">
        <f t="shared" si="2"/>
        <v>68.81957530586416</v>
      </c>
      <c r="L20" s="16">
        <v>18</v>
      </c>
      <c r="M20" s="13" t="s">
        <v>51</v>
      </c>
      <c r="N20" s="22" t="s">
        <v>19</v>
      </c>
    </row>
    <row r="21" spans="1:14" s="2" customFormat="1" ht="25.5" customHeight="1">
      <c r="A21" s="11">
        <v>19</v>
      </c>
      <c r="B21" s="12" t="s">
        <v>219</v>
      </c>
      <c r="C21" s="13" t="s">
        <v>111</v>
      </c>
      <c r="D21" s="14" t="s">
        <v>200</v>
      </c>
      <c r="E21" s="15" t="s">
        <v>201</v>
      </c>
      <c r="F21" s="16">
        <v>57.5</v>
      </c>
      <c r="G21" s="16">
        <f t="shared" si="0"/>
        <v>23</v>
      </c>
      <c r="H21" s="16">
        <v>80.22</v>
      </c>
      <c r="I21" s="21">
        <f>H21*(75.39/80.06)</f>
        <v>75.54066699975019</v>
      </c>
      <c r="J21" s="21">
        <f t="shared" si="1"/>
        <v>45.32440019985011</v>
      </c>
      <c r="K21" s="21">
        <f t="shared" si="2"/>
        <v>68.32440019985012</v>
      </c>
      <c r="L21" s="16">
        <v>19</v>
      </c>
      <c r="M21" s="13" t="s">
        <v>51</v>
      </c>
      <c r="N21" s="22" t="s">
        <v>19</v>
      </c>
    </row>
    <row r="22" spans="1:14" s="2" customFormat="1" ht="25.5" customHeight="1">
      <c r="A22" s="11">
        <v>20</v>
      </c>
      <c r="B22" s="12" t="s">
        <v>220</v>
      </c>
      <c r="C22" s="13" t="s">
        <v>111</v>
      </c>
      <c r="D22" s="14" t="s">
        <v>200</v>
      </c>
      <c r="E22" s="15" t="s">
        <v>201</v>
      </c>
      <c r="F22" s="16">
        <v>63.5</v>
      </c>
      <c r="G22" s="16">
        <f t="shared" si="0"/>
        <v>25.400000000000002</v>
      </c>
      <c r="H22" s="16">
        <v>75.94</v>
      </c>
      <c r="I22" s="21">
        <f>H22*(75.39/80.06)</f>
        <v>71.51032475643267</v>
      </c>
      <c r="J22" s="21">
        <f t="shared" si="1"/>
        <v>42.906194853859596</v>
      </c>
      <c r="K22" s="21">
        <f t="shared" si="2"/>
        <v>68.3061948538596</v>
      </c>
      <c r="L22" s="16">
        <v>20</v>
      </c>
      <c r="M22" s="13" t="s">
        <v>51</v>
      </c>
      <c r="N22" s="22" t="s">
        <v>19</v>
      </c>
    </row>
    <row r="23" spans="1:14" s="2" customFormat="1" ht="25.5" customHeight="1">
      <c r="A23" s="11"/>
      <c r="B23" s="12"/>
      <c r="C23" s="13"/>
      <c r="D23" s="14"/>
      <c r="E23" s="15"/>
      <c r="F23" s="16"/>
      <c r="G23" s="16"/>
      <c r="H23" s="16"/>
      <c r="I23" s="21"/>
      <c r="J23" s="21"/>
      <c r="K23" s="21"/>
      <c r="L23" s="16"/>
      <c r="M23" s="13"/>
      <c r="N23" s="23"/>
    </row>
    <row r="24" spans="1:14" s="2" customFormat="1" ht="25.5" customHeight="1">
      <c r="A24" s="11">
        <v>21</v>
      </c>
      <c r="B24" s="12" t="s">
        <v>221</v>
      </c>
      <c r="C24" s="13" t="s">
        <v>111</v>
      </c>
      <c r="D24" s="14" t="s">
        <v>200</v>
      </c>
      <c r="E24" s="15" t="s">
        <v>201</v>
      </c>
      <c r="F24" s="16">
        <v>53.5</v>
      </c>
      <c r="G24" s="16">
        <f aca="true" t="shared" si="3" ref="G24:G38">F24*0.4</f>
        <v>21.400000000000002</v>
      </c>
      <c r="H24" s="16">
        <v>71.4</v>
      </c>
      <c r="I24" s="21">
        <f>H24*(75.39/71.11)</f>
        <v>75.69745464772888</v>
      </c>
      <c r="J24" s="21">
        <f aca="true" t="shared" si="4" ref="J24:J38">I24*0.6</f>
        <v>45.418472788637324</v>
      </c>
      <c r="K24" s="21">
        <f aca="true" t="shared" si="5" ref="K24:K38">G24+J24</f>
        <v>66.81847278863732</v>
      </c>
      <c r="L24" s="16"/>
      <c r="M24" s="13" t="s">
        <v>51</v>
      </c>
      <c r="N24" s="23"/>
    </row>
    <row r="25" spans="1:14" s="2" customFormat="1" ht="25.5" customHeight="1">
      <c r="A25" s="11">
        <v>22</v>
      </c>
      <c r="B25" s="12" t="s">
        <v>222</v>
      </c>
      <c r="C25" s="13" t="s">
        <v>111</v>
      </c>
      <c r="D25" s="14" t="s">
        <v>200</v>
      </c>
      <c r="E25" s="15" t="s">
        <v>201</v>
      </c>
      <c r="F25" s="16">
        <v>61</v>
      </c>
      <c r="G25" s="16">
        <f t="shared" si="3"/>
        <v>24.400000000000002</v>
      </c>
      <c r="H25" s="16">
        <v>66</v>
      </c>
      <c r="I25" s="21">
        <f>H25*(75.39/71.11)</f>
        <v>69.97243706932922</v>
      </c>
      <c r="J25" s="21">
        <f t="shared" si="4"/>
        <v>41.98346224159753</v>
      </c>
      <c r="K25" s="21">
        <f t="shared" si="5"/>
        <v>66.38346224159753</v>
      </c>
      <c r="L25" s="16"/>
      <c r="M25" s="13" t="s">
        <v>51</v>
      </c>
      <c r="N25" s="23"/>
    </row>
    <row r="26" spans="1:14" s="2" customFormat="1" ht="25.5" customHeight="1">
      <c r="A26" s="11">
        <v>23</v>
      </c>
      <c r="B26" s="12" t="s">
        <v>223</v>
      </c>
      <c r="C26" s="13" t="s">
        <v>111</v>
      </c>
      <c r="D26" s="14" t="s">
        <v>200</v>
      </c>
      <c r="E26" s="15" t="s">
        <v>201</v>
      </c>
      <c r="F26" s="16">
        <v>50.5</v>
      </c>
      <c r="G26" s="16">
        <f t="shared" si="3"/>
        <v>20.200000000000003</v>
      </c>
      <c r="H26" s="16">
        <v>81.26</v>
      </c>
      <c r="I26" s="21">
        <f>H26*(75.39/80.06)</f>
        <v>76.52000249812642</v>
      </c>
      <c r="J26" s="21">
        <f t="shared" si="4"/>
        <v>45.912001498875846</v>
      </c>
      <c r="K26" s="21">
        <f t="shared" si="5"/>
        <v>66.11200149887586</v>
      </c>
      <c r="L26" s="16"/>
      <c r="M26" s="13" t="s">
        <v>51</v>
      </c>
      <c r="N26" s="23"/>
    </row>
    <row r="27" spans="1:14" s="2" customFormat="1" ht="25.5" customHeight="1">
      <c r="A27" s="11">
        <v>24</v>
      </c>
      <c r="B27" s="12" t="s">
        <v>224</v>
      </c>
      <c r="C27" s="13" t="s">
        <v>111</v>
      </c>
      <c r="D27" s="14" t="s">
        <v>200</v>
      </c>
      <c r="E27" s="15" t="s">
        <v>201</v>
      </c>
      <c r="F27" s="16">
        <v>50</v>
      </c>
      <c r="G27" s="16">
        <f t="shared" si="3"/>
        <v>20</v>
      </c>
      <c r="H27" s="16">
        <v>80.9</v>
      </c>
      <c r="I27" s="21">
        <f>H27*(75.39/80.06)</f>
        <v>76.18100174868849</v>
      </c>
      <c r="J27" s="21">
        <f t="shared" si="4"/>
        <v>45.708601049213094</v>
      </c>
      <c r="K27" s="21">
        <f t="shared" si="5"/>
        <v>65.70860104921309</v>
      </c>
      <c r="L27" s="16"/>
      <c r="M27" s="13" t="s">
        <v>51</v>
      </c>
      <c r="N27" s="23"/>
    </row>
    <row r="28" spans="1:14" s="2" customFormat="1" ht="25.5" customHeight="1">
      <c r="A28" s="11">
        <v>25</v>
      </c>
      <c r="B28" s="12" t="s">
        <v>225</v>
      </c>
      <c r="C28" s="13" t="s">
        <v>111</v>
      </c>
      <c r="D28" s="14" t="s">
        <v>200</v>
      </c>
      <c r="E28" s="15" t="s">
        <v>201</v>
      </c>
      <c r="F28" s="16">
        <v>57.5</v>
      </c>
      <c r="G28" s="16">
        <f t="shared" si="3"/>
        <v>23</v>
      </c>
      <c r="H28" s="16">
        <v>75.48</v>
      </c>
      <c r="I28" s="21">
        <f>H28*(75.39/80.06)</f>
        <v>71.07715713215089</v>
      </c>
      <c r="J28" s="21">
        <f t="shared" si="4"/>
        <v>42.64629427929053</v>
      </c>
      <c r="K28" s="21">
        <f t="shared" si="5"/>
        <v>65.64629427929053</v>
      </c>
      <c r="L28" s="16"/>
      <c r="M28" s="13" t="s">
        <v>51</v>
      </c>
      <c r="N28" s="23"/>
    </row>
    <row r="29" spans="1:14" s="2" customFormat="1" ht="25.5" customHeight="1">
      <c r="A29" s="11">
        <v>26</v>
      </c>
      <c r="B29" s="12" t="s">
        <v>226</v>
      </c>
      <c r="C29" s="13" t="s">
        <v>111</v>
      </c>
      <c r="D29" s="14" t="s">
        <v>200</v>
      </c>
      <c r="E29" s="15" t="s">
        <v>201</v>
      </c>
      <c r="F29" s="16">
        <v>54</v>
      </c>
      <c r="G29" s="16">
        <f t="shared" si="3"/>
        <v>21.6</v>
      </c>
      <c r="H29" s="16">
        <v>68.4</v>
      </c>
      <c r="I29" s="21">
        <f>H29*(75.39/71.11)</f>
        <v>72.51688932639573</v>
      </c>
      <c r="J29" s="21">
        <f t="shared" si="4"/>
        <v>43.51013359583744</v>
      </c>
      <c r="K29" s="21">
        <f t="shared" si="5"/>
        <v>65.11013359583744</v>
      </c>
      <c r="L29" s="16"/>
      <c r="M29" s="13" t="s">
        <v>51</v>
      </c>
      <c r="N29" s="23"/>
    </row>
    <row r="30" spans="1:14" s="2" customFormat="1" ht="25.5" customHeight="1">
      <c r="A30" s="11">
        <v>27</v>
      </c>
      <c r="B30" s="12" t="s">
        <v>227</v>
      </c>
      <c r="C30" s="13" t="s">
        <v>111</v>
      </c>
      <c r="D30" s="14" t="s">
        <v>200</v>
      </c>
      <c r="E30" s="15" t="s">
        <v>201</v>
      </c>
      <c r="F30" s="16">
        <v>55.5</v>
      </c>
      <c r="G30" s="16">
        <f t="shared" si="3"/>
        <v>22.200000000000003</v>
      </c>
      <c r="H30" s="16">
        <v>75.66</v>
      </c>
      <c r="I30" s="21">
        <f>H30*(75.39/80.06)</f>
        <v>71.24665750686984</v>
      </c>
      <c r="J30" s="21">
        <f t="shared" si="4"/>
        <v>42.7479945041219</v>
      </c>
      <c r="K30" s="21">
        <f t="shared" si="5"/>
        <v>64.94799450412191</v>
      </c>
      <c r="L30" s="16"/>
      <c r="M30" s="13" t="s">
        <v>18</v>
      </c>
      <c r="N30" s="23"/>
    </row>
    <row r="31" spans="1:14" s="2" customFormat="1" ht="25.5" customHeight="1">
      <c r="A31" s="11">
        <v>28</v>
      </c>
      <c r="B31" s="12" t="s">
        <v>228</v>
      </c>
      <c r="C31" s="13" t="s">
        <v>111</v>
      </c>
      <c r="D31" s="14" t="s">
        <v>200</v>
      </c>
      <c r="E31" s="15" t="s">
        <v>201</v>
      </c>
      <c r="F31" s="16">
        <v>50.5</v>
      </c>
      <c r="G31" s="16">
        <f t="shared" si="3"/>
        <v>20.200000000000003</v>
      </c>
      <c r="H31" s="16">
        <v>69.6</v>
      </c>
      <c r="I31" s="21">
        <f>H31*(75.39/71.11)</f>
        <v>73.78911545492898</v>
      </c>
      <c r="J31" s="21">
        <f t="shared" si="4"/>
        <v>44.273469272957385</v>
      </c>
      <c r="K31" s="21">
        <f t="shared" si="5"/>
        <v>64.47346927295739</v>
      </c>
      <c r="L31" s="16"/>
      <c r="M31" s="13" t="s">
        <v>51</v>
      </c>
      <c r="N31" s="23"/>
    </row>
    <row r="32" spans="1:14" s="2" customFormat="1" ht="25.5" customHeight="1">
      <c r="A32" s="11">
        <v>29</v>
      </c>
      <c r="B32" s="12" t="s">
        <v>229</v>
      </c>
      <c r="C32" s="13" t="s">
        <v>111</v>
      </c>
      <c r="D32" s="14" t="s">
        <v>200</v>
      </c>
      <c r="E32" s="15" t="s">
        <v>201</v>
      </c>
      <c r="F32" s="16">
        <v>54</v>
      </c>
      <c r="G32" s="16">
        <f t="shared" si="3"/>
        <v>21.6</v>
      </c>
      <c r="H32" s="16">
        <v>66.6</v>
      </c>
      <c r="I32" s="21">
        <f>H32*(75.39/71.11)</f>
        <v>70.60855013359584</v>
      </c>
      <c r="J32" s="21">
        <f t="shared" si="4"/>
        <v>42.365130080157506</v>
      </c>
      <c r="K32" s="21">
        <f t="shared" si="5"/>
        <v>63.96513008015751</v>
      </c>
      <c r="L32" s="16"/>
      <c r="M32" s="13" t="s">
        <v>51</v>
      </c>
      <c r="N32" s="23"/>
    </row>
    <row r="33" spans="1:14" s="2" customFormat="1" ht="25.5" customHeight="1">
      <c r="A33" s="11">
        <v>30</v>
      </c>
      <c r="B33" s="12" t="s">
        <v>230</v>
      </c>
      <c r="C33" s="13" t="s">
        <v>111</v>
      </c>
      <c r="D33" s="14" t="s">
        <v>200</v>
      </c>
      <c r="E33" s="15" t="s">
        <v>201</v>
      </c>
      <c r="F33" s="16">
        <v>52.5</v>
      </c>
      <c r="G33" s="16">
        <f t="shared" si="3"/>
        <v>21</v>
      </c>
      <c r="H33" s="16">
        <v>75.7</v>
      </c>
      <c r="I33" s="21">
        <f>H33*(75.39/80.06)</f>
        <v>71.2843242568074</v>
      </c>
      <c r="J33" s="21">
        <f t="shared" si="4"/>
        <v>42.77059455408443</v>
      </c>
      <c r="K33" s="21">
        <f t="shared" si="5"/>
        <v>63.77059455408443</v>
      </c>
      <c r="L33" s="16"/>
      <c r="M33" s="13" t="s">
        <v>51</v>
      </c>
      <c r="N33" s="23"/>
    </row>
    <row r="34" spans="1:14" s="2" customFormat="1" ht="25.5" customHeight="1">
      <c r="A34" s="11">
        <v>31</v>
      </c>
      <c r="B34" s="12" t="s">
        <v>231</v>
      </c>
      <c r="C34" s="13" t="s">
        <v>111</v>
      </c>
      <c r="D34" s="14" t="s">
        <v>200</v>
      </c>
      <c r="E34" s="15" t="s">
        <v>201</v>
      </c>
      <c r="F34" s="16">
        <v>51</v>
      </c>
      <c r="G34" s="16">
        <f t="shared" si="3"/>
        <v>20.400000000000002</v>
      </c>
      <c r="H34" s="16">
        <v>67.6</v>
      </c>
      <c r="I34" s="21">
        <f>H34*(75.39/71.11)</f>
        <v>71.66873857404022</v>
      </c>
      <c r="J34" s="21">
        <f t="shared" si="4"/>
        <v>43.00124314442413</v>
      </c>
      <c r="K34" s="21">
        <f t="shared" si="5"/>
        <v>63.40124314442413</v>
      </c>
      <c r="L34" s="16"/>
      <c r="M34" s="13" t="s">
        <v>51</v>
      </c>
      <c r="N34" s="23"/>
    </row>
    <row r="35" spans="1:14" s="2" customFormat="1" ht="25.5" customHeight="1">
      <c r="A35" s="11">
        <v>32</v>
      </c>
      <c r="B35" s="12" t="s">
        <v>232</v>
      </c>
      <c r="C35" s="13" t="s">
        <v>111</v>
      </c>
      <c r="D35" s="14" t="s">
        <v>200</v>
      </c>
      <c r="E35" s="15" t="s">
        <v>201</v>
      </c>
      <c r="F35" s="16">
        <v>53</v>
      </c>
      <c r="G35" s="16">
        <f t="shared" si="3"/>
        <v>21.200000000000003</v>
      </c>
      <c r="H35" s="16">
        <v>72.14</v>
      </c>
      <c r="I35" s="21">
        <f>H35*(75.39/80.06)</f>
        <v>67.93198351236572</v>
      </c>
      <c r="J35" s="21">
        <f t="shared" si="4"/>
        <v>40.75919010741943</v>
      </c>
      <c r="K35" s="21">
        <f t="shared" si="5"/>
        <v>61.95919010741943</v>
      </c>
      <c r="L35" s="16"/>
      <c r="M35" s="13" t="s">
        <v>18</v>
      </c>
      <c r="N35" s="23"/>
    </row>
    <row r="36" spans="1:14" s="2" customFormat="1" ht="25.5" customHeight="1">
      <c r="A36" s="11">
        <v>33</v>
      </c>
      <c r="B36" s="12" t="s">
        <v>233</v>
      </c>
      <c r="C36" s="13" t="s">
        <v>111</v>
      </c>
      <c r="D36" s="14" t="s">
        <v>200</v>
      </c>
      <c r="E36" s="15" t="s">
        <v>201</v>
      </c>
      <c r="F36" s="16">
        <v>51</v>
      </c>
      <c r="G36" s="16">
        <f t="shared" si="3"/>
        <v>20.400000000000002</v>
      </c>
      <c r="H36" s="16">
        <v>61.2</v>
      </c>
      <c r="I36" s="21">
        <f>H36*(75.39/71.11)</f>
        <v>64.88353255519618</v>
      </c>
      <c r="J36" s="21">
        <f t="shared" si="4"/>
        <v>38.93011953311771</v>
      </c>
      <c r="K36" s="21">
        <f t="shared" si="5"/>
        <v>59.33011953311771</v>
      </c>
      <c r="L36" s="16"/>
      <c r="M36" s="13" t="s">
        <v>51</v>
      </c>
      <c r="N36" s="23"/>
    </row>
    <row r="37" spans="1:14" s="2" customFormat="1" ht="25.5" customHeight="1">
      <c r="A37" s="11">
        <v>34</v>
      </c>
      <c r="B37" s="12" t="s">
        <v>234</v>
      </c>
      <c r="C37" s="13" t="s">
        <v>111</v>
      </c>
      <c r="D37" s="14" t="s">
        <v>200</v>
      </c>
      <c r="E37" s="15" t="s">
        <v>201</v>
      </c>
      <c r="F37" s="16">
        <v>55.5</v>
      </c>
      <c r="G37" s="16">
        <f t="shared" si="3"/>
        <v>22.200000000000003</v>
      </c>
      <c r="H37" s="16">
        <v>39.4</v>
      </c>
      <c r="I37" s="21">
        <f>H37*(75.39/71.11)</f>
        <v>41.77142455350865</v>
      </c>
      <c r="J37" s="21">
        <f t="shared" si="4"/>
        <v>25.06285473210519</v>
      </c>
      <c r="K37" s="21">
        <f t="shared" si="5"/>
        <v>47.2628547321052</v>
      </c>
      <c r="L37" s="16"/>
      <c r="M37" s="13" t="s">
        <v>51</v>
      </c>
      <c r="N37" s="23"/>
    </row>
    <row r="38" spans="1:14" s="2" customFormat="1" ht="25.5" customHeight="1">
      <c r="A38" s="11">
        <v>35</v>
      </c>
      <c r="B38" s="12" t="s">
        <v>235</v>
      </c>
      <c r="C38" s="13" t="s">
        <v>111</v>
      </c>
      <c r="D38" s="14" t="s">
        <v>200</v>
      </c>
      <c r="E38" s="15" t="s">
        <v>201</v>
      </c>
      <c r="F38" s="16">
        <v>50</v>
      </c>
      <c r="G38" s="16">
        <f t="shared" si="3"/>
        <v>20</v>
      </c>
      <c r="H38" s="16">
        <v>47.98</v>
      </c>
      <c r="I38" s="21">
        <f>H38*(75.39/80.06)</f>
        <v>45.18126655008743</v>
      </c>
      <c r="J38" s="21">
        <f t="shared" si="4"/>
        <v>27.108759930052457</v>
      </c>
      <c r="K38" s="21">
        <f t="shared" si="5"/>
        <v>47.10875993005246</v>
      </c>
      <c r="L38" s="16"/>
      <c r="M38" s="13" t="s">
        <v>51</v>
      </c>
      <c r="N38" s="23"/>
    </row>
    <row r="39" spans="1:14" ht="115.5" customHeight="1">
      <c r="A39" s="17" t="s">
        <v>236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</sheetData>
  <sheetProtection/>
  <mergeCells count="2">
    <mergeCell ref="A1:N1"/>
    <mergeCell ref="A39:N39"/>
  </mergeCells>
  <printOptions horizontalCentered="1"/>
  <pageMargins left="0.15748031496062992" right="0.15748031496062992" top="0.9842519685039371" bottom="0.9842519685039371" header="0.5118110236220472" footer="0.5118110236220472"/>
  <pageSetup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2021-06-27T10:11:40Z</cp:lastPrinted>
  <dcterms:created xsi:type="dcterms:W3CDTF">2021-06-21T01:59:35Z</dcterms:created>
  <dcterms:modified xsi:type="dcterms:W3CDTF">2021-06-28T03:07:44Z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CB2DF9D994784FD292C40C0C443199B7</vt:lpwstr>
  </property>
  <property fmtid="{D5CDD505-2E9C-101B-9397-08002B2CF9AE}" pid="4" name="KSOProductBuildV">
    <vt:lpwstr>2052-11.1.0.10578</vt:lpwstr>
  </property>
</Properties>
</file>