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77" activeTab="0"/>
  </bookViews>
  <sheets>
    <sheet name="综合成绩" sheetId="1" r:id="rId1"/>
  </sheets>
  <definedNames>
    <definedName name="_xlnm._FilterDatabase" localSheetId="0" hidden="1">'综合成绩'!$A$2:$H$25</definedName>
  </definedNames>
  <calcPr fullCalcOnLoad="1"/>
</workbook>
</file>

<file path=xl/sharedStrings.xml><?xml version="1.0" encoding="utf-8"?>
<sst xmlns="http://schemas.openxmlformats.org/spreadsheetml/2006/main" count="9" uniqueCount="9">
  <si>
    <t>2021年海南省公路管理局东方公路分局招聘道路养护工综合成绩</t>
  </si>
  <si>
    <t>姓名</t>
  </si>
  <si>
    <t>笔试成绩</t>
  </si>
  <si>
    <t>笔试权重得分</t>
  </si>
  <si>
    <t>面试成绩</t>
  </si>
  <si>
    <t>面试权重得分</t>
  </si>
  <si>
    <t>综合成绩</t>
  </si>
  <si>
    <t>综合排名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</si>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</sst>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3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3"/>
      <color theme="1"/>
      <name val="Calibri"/>
      <family val="0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>
      <alignment vertical="center"/>
      <protection/>
    </xf>
    <xf numFmtId="0" fontId="0" fillId="2" borderId="2" applyNumberFormat="0" applyFont="0" applyAlignment="0" applyProtection="0"/>
    <xf numFmtId="0" fontId="6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>
      <alignment/>
      <protection/>
    </xf>
    <xf numFmtId="0" fontId="13" fillId="0" borderId="0" applyNumberFormat="0" applyFill="0" applyBorder="0" applyAlignment="0" applyProtection="0"/>
    <xf numFmtId="0" fontId="25" fillId="0" borderId="0">
      <alignment vertical="center"/>
      <protection/>
    </xf>
    <xf numFmtId="0" fontId="18" fillId="0" borderId="3" applyNumberFormat="0" applyFill="0" applyAlignment="0" applyProtection="0"/>
    <xf numFmtId="0" fontId="9" fillId="0" borderId="0">
      <alignment/>
      <protection/>
    </xf>
    <xf numFmtId="0" fontId="19" fillId="0" borderId="4" applyNumberFormat="0" applyFill="0" applyAlignment="0" applyProtection="0"/>
    <xf numFmtId="0" fontId="6" fillId="6" borderId="0" applyNumberFormat="0" applyBorder="0" applyAlignment="0" applyProtection="0"/>
    <xf numFmtId="0" fontId="10" fillId="0" borderId="5" applyNumberFormat="0" applyFill="0" applyAlignment="0" applyProtection="0"/>
    <xf numFmtId="0" fontId="6" fillId="6" borderId="0" applyNumberFormat="0" applyBorder="0" applyAlignment="0" applyProtection="0"/>
    <xf numFmtId="0" fontId="20" fillId="8" borderId="6" applyNumberFormat="0" applyAlignment="0" applyProtection="0"/>
    <xf numFmtId="0" fontId="22" fillId="8" borderId="1" applyNumberFormat="0" applyAlignment="0" applyProtection="0"/>
    <xf numFmtId="0" fontId="23" fillId="9" borderId="7" applyNumberFormat="0" applyAlignment="0" applyProtection="0"/>
    <xf numFmtId="0" fontId="5" fillId="2" borderId="0" applyNumberFormat="0" applyBorder="0" applyAlignment="0" applyProtection="0"/>
    <xf numFmtId="0" fontId="6" fillId="10" borderId="0" applyNumberFormat="0" applyBorder="0" applyAlignment="0" applyProtection="0"/>
    <xf numFmtId="0" fontId="11" fillId="0" borderId="8" applyNumberFormat="0" applyFill="0" applyAlignment="0" applyProtection="0"/>
    <xf numFmtId="0" fontId="24" fillId="0" borderId="9" applyNumberFormat="0" applyFill="0" applyAlignment="0" applyProtection="0"/>
    <xf numFmtId="0" fontId="7" fillId="4" borderId="0" applyNumberFormat="0" applyBorder="0" applyAlignment="0" applyProtection="0"/>
    <xf numFmtId="0" fontId="21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6" fillId="16" borderId="0" applyNumberFormat="0" applyBorder="0" applyAlignment="0" applyProtection="0"/>
    <xf numFmtId="0" fontId="5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7" borderId="0" applyNumberFormat="0" applyBorder="0" applyAlignment="0" applyProtection="0"/>
    <xf numFmtId="0" fontId="9" fillId="0" borderId="0">
      <alignment/>
      <protection/>
    </xf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5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18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9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6" fillId="18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176" fontId="0" fillId="18" borderId="13" xfId="0" applyNumberFormat="1" applyFill="1" applyBorder="1" applyAlignment="1">
      <alignment horizontal="center" vertical="center"/>
    </xf>
    <xf numFmtId="0" fontId="0" fillId="18" borderId="15" xfId="0" applyFill="1" applyBorder="1" applyAlignment="1">
      <alignment horizontal="center" vertical="center"/>
    </xf>
    <xf numFmtId="176" fontId="0" fillId="18" borderId="15" xfId="0" applyNumberFormat="1" applyFill="1" applyBorder="1" applyAlignment="1">
      <alignment horizontal="center" vertical="center"/>
    </xf>
    <xf numFmtId="0" fontId="0" fillId="18" borderId="15" xfId="0" applyFill="1" applyBorder="1" applyAlignment="1">
      <alignment vertical="center"/>
    </xf>
    <xf numFmtId="0" fontId="0" fillId="18" borderId="15" xfId="0" applyFont="1" applyFill="1" applyBorder="1" applyAlignment="1">
      <alignment horizontal="center" vertical="center"/>
    </xf>
    <xf numFmtId="0" fontId="27" fillId="18" borderId="15" xfId="0" applyFont="1" applyFill="1" applyBorder="1" applyAlignment="1">
      <alignment horizontal="center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1" xfId="68"/>
    <cellStyle name="常规 13" xfId="69"/>
    <cellStyle name="常规 7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pane ySplit="3" topLeftCell="A4" activePane="bottomLeft" state="frozen"/>
      <selection pane="bottomLeft" activeCell="J6" sqref="J6"/>
    </sheetView>
  </sheetViews>
  <sheetFormatPr defaultColWidth="9.00390625" defaultRowHeight="14.25"/>
  <cols>
    <col min="1" max="1" width="9.625" style="2" customWidth="1"/>
    <col min="2" max="2" width="10.875" style="0" customWidth="1"/>
    <col min="3" max="3" width="13.375" style="0" customWidth="1"/>
    <col min="4" max="4" width="11.125" style="3" customWidth="1"/>
    <col min="5" max="5" width="13.375" style="0" customWidth="1"/>
    <col min="6" max="6" width="11.375" style="0" customWidth="1"/>
    <col min="7" max="7" width="11.00390625" style="0" customWidth="1"/>
    <col min="8" max="22" width="9.00390625" style="2" customWidth="1"/>
  </cols>
  <sheetData>
    <row r="1" spans="1:8" ht="60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30" customHeight="1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ht="15.75" customHeight="1">
      <c r="A3" s="8"/>
      <c r="B3" s="9"/>
      <c r="C3" s="10">
        <v>0.6</v>
      </c>
      <c r="D3" s="11"/>
      <c r="E3" s="10">
        <v>0.4</v>
      </c>
      <c r="F3" s="11"/>
      <c r="G3" s="11"/>
      <c r="H3" s="11"/>
    </row>
    <row r="4" spans="1:8" s="1" customFormat="1" ht="18" customHeight="1">
      <c r="A4" s="12" t="str">
        <f>" 文晔"</f>
        <v> 文晔</v>
      </c>
      <c r="B4" s="13">
        <v>62</v>
      </c>
      <c r="C4" s="14">
        <f aca="true" t="shared" si="0" ref="C4:C25">B4*0.6</f>
        <v>37.199999999999996</v>
      </c>
      <c r="D4" s="15">
        <v>69.33</v>
      </c>
      <c r="E4" s="14">
        <f aca="true" t="shared" si="1" ref="E4:E25">D4*0.4</f>
        <v>27.732</v>
      </c>
      <c r="F4" s="16">
        <f aca="true" t="shared" si="2" ref="F4:F25">C4+E4</f>
        <v>64.93199999999999</v>
      </c>
      <c r="G4" s="15">
        <v>1</v>
      </c>
      <c r="H4" s="17"/>
    </row>
    <row r="5" spans="1:8" s="1" customFormat="1" ht="18" customHeight="1">
      <c r="A5" s="12" t="str">
        <f>"文迎"</f>
        <v>文迎</v>
      </c>
      <c r="B5" s="13">
        <v>60</v>
      </c>
      <c r="C5" s="14">
        <f t="shared" si="0"/>
        <v>36</v>
      </c>
      <c r="D5" s="15">
        <v>66.67</v>
      </c>
      <c r="E5" s="14">
        <f t="shared" si="1"/>
        <v>26.668000000000003</v>
      </c>
      <c r="F5" s="16">
        <f t="shared" si="2"/>
        <v>62.668000000000006</v>
      </c>
      <c r="G5" s="15">
        <v>2</v>
      </c>
      <c r="H5" s="17"/>
    </row>
    <row r="6" spans="1:8" s="1" customFormat="1" ht="18" customHeight="1">
      <c r="A6" s="12" t="str">
        <f>"周丽婷"</f>
        <v>周丽婷</v>
      </c>
      <c r="B6" s="13">
        <v>59</v>
      </c>
      <c r="C6" s="14">
        <f t="shared" si="0"/>
        <v>35.4</v>
      </c>
      <c r="D6" s="15">
        <v>67.33</v>
      </c>
      <c r="E6" s="14">
        <f t="shared" si="1"/>
        <v>26.932000000000002</v>
      </c>
      <c r="F6" s="16">
        <f t="shared" si="2"/>
        <v>62.332</v>
      </c>
      <c r="G6" s="15">
        <v>3</v>
      </c>
      <c r="H6" s="17"/>
    </row>
    <row r="7" spans="1:8" s="1" customFormat="1" ht="18" customHeight="1">
      <c r="A7" s="12" t="str">
        <f>"陈华文"</f>
        <v>陈华文</v>
      </c>
      <c r="B7" s="13">
        <v>59</v>
      </c>
      <c r="C7" s="14">
        <f t="shared" si="0"/>
        <v>35.4</v>
      </c>
      <c r="D7" s="15">
        <v>66.67</v>
      </c>
      <c r="E7" s="14">
        <f t="shared" si="1"/>
        <v>26.668000000000003</v>
      </c>
      <c r="F7" s="16">
        <f t="shared" si="2"/>
        <v>62.068</v>
      </c>
      <c r="G7" s="15">
        <v>4</v>
      </c>
      <c r="H7" s="17"/>
    </row>
    <row r="8" spans="1:8" s="1" customFormat="1" ht="18" customHeight="1">
      <c r="A8" s="12" t="str">
        <f>"苏丽美"</f>
        <v>苏丽美</v>
      </c>
      <c r="B8" s="13">
        <v>58</v>
      </c>
      <c r="C8" s="14">
        <f t="shared" si="0"/>
        <v>34.8</v>
      </c>
      <c r="D8" s="15">
        <v>63.67</v>
      </c>
      <c r="E8" s="14">
        <f t="shared" si="1"/>
        <v>25.468000000000004</v>
      </c>
      <c r="F8" s="16">
        <f t="shared" si="2"/>
        <v>60.268</v>
      </c>
      <c r="G8" s="15">
        <v>5</v>
      </c>
      <c r="H8" s="17"/>
    </row>
    <row r="9" spans="1:8" s="1" customFormat="1" ht="18" customHeight="1">
      <c r="A9" s="12" t="str">
        <f>"王润羽"</f>
        <v>王润羽</v>
      </c>
      <c r="B9" s="13">
        <v>53</v>
      </c>
      <c r="C9" s="14">
        <f t="shared" si="0"/>
        <v>31.799999999999997</v>
      </c>
      <c r="D9" s="15">
        <v>64</v>
      </c>
      <c r="E9" s="14">
        <f t="shared" si="1"/>
        <v>25.6</v>
      </c>
      <c r="F9" s="16">
        <f t="shared" si="2"/>
        <v>57.4</v>
      </c>
      <c r="G9" s="15">
        <v>6</v>
      </c>
      <c r="H9" s="17"/>
    </row>
    <row r="10" spans="1:8" s="1" customFormat="1" ht="18" customHeight="1">
      <c r="A10" s="13" t="str">
        <f>"王陈宾"</f>
        <v>王陈宾</v>
      </c>
      <c r="B10" s="13">
        <v>48</v>
      </c>
      <c r="C10" s="14">
        <f t="shared" si="0"/>
        <v>28.799999999999997</v>
      </c>
      <c r="D10" s="15">
        <v>68.67</v>
      </c>
      <c r="E10" s="14">
        <f t="shared" si="1"/>
        <v>27.468000000000004</v>
      </c>
      <c r="F10" s="16">
        <f t="shared" si="2"/>
        <v>56.268</v>
      </c>
      <c r="G10" s="15">
        <v>7</v>
      </c>
      <c r="H10" s="17"/>
    </row>
    <row r="11" spans="1:8" s="1" customFormat="1" ht="18" customHeight="1">
      <c r="A11" s="13" t="str">
        <f>"卢承礼"</f>
        <v>卢承礼</v>
      </c>
      <c r="B11" s="13">
        <v>51</v>
      </c>
      <c r="C11" s="14">
        <f t="shared" si="0"/>
        <v>30.599999999999998</v>
      </c>
      <c r="D11" s="15">
        <v>62</v>
      </c>
      <c r="E11" s="14">
        <f t="shared" si="1"/>
        <v>24.8</v>
      </c>
      <c r="F11" s="16">
        <f t="shared" si="2"/>
        <v>55.4</v>
      </c>
      <c r="G11" s="15">
        <v>8</v>
      </c>
      <c r="H11" s="17"/>
    </row>
    <row r="12" spans="1:8" s="1" customFormat="1" ht="18" customHeight="1">
      <c r="A12" s="13" t="str">
        <f>"黄辉"</f>
        <v>黄辉</v>
      </c>
      <c r="B12" s="13">
        <v>44</v>
      </c>
      <c r="C12" s="14">
        <f t="shared" si="0"/>
        <v>26.4</v>
      </c>
      <c r="D12" s="15">
        <v>72</v>
      </c>
      <c r="E12" s="14">
        <f t="shared" si="1"/>
        <v>28.8</v>
      </c>
      <c r="F12" s="16">
        <f t="shared" si="2"/>
        <v>55.2</v>
      </c>
      <c r="G12" s="15">
        <v>9</v>
      </c>
      <c r="H12" s="17"/>
    </row>
    <row r="13" spans="1:8" s="1" customFormat="1" ht="18" customHeight="1">
      <c r="A13" s="13" t="str">
        <f>"赵宗超"</f>
        <v>赵宗超</v>
      </c>
      <c r="B13" s="13">
        <v>50</v>
      </c>
      <c r="C13" s="14">
        <f t="shared" si="0"/>
        <v>30</v>
      </c>
      <c r="D13" s="15">
        <v>62.67</v>
      </c>
      <c r="E13" s="14">
        <f t="shared" si="1"/>
        <v>25.068</v>
      </c>
      <c r="F13" s="16">
        <f t="shared" si="2"/>
        <v>55.068</v>
      </c>
      <c r="G13" s="15">
        <v>10</v>
      </c>
      <c r="H13" s="17"/>
    </row>
    <row r="14" spans="1:8" s="1" customFormat="1" ht="18" customHeight="1">
      <c r="A14" s="13" t="str">
        <f>"王文浩"</f>
        <v>王文浩</v>
      </c>
      <c r="B14" s="13">
        <v>46</v>
      </c>
      <c r="C14" s="14">
        <f t="shared" si="0"/>
        <v>27.599999999999998</v>
      </c>
      <c r="D14" s="15">
        <v>68.67</v>
      </c>
      <c r="E14" s="14">
        <f t="shared" si="1"/>
        <v>27.468000000000004</v>
      </c>
      <c r="F14" s="16">
        <f t="shared" si="2"/>
        <v>55.068</v>
      </c>
      <c r="G14" s="15">
        <v>11</v>
      </c>
      <c r="H14" s="17"/>
    </row>
    <row r="15" spans="1:8" s="1" customFormat="1" ht="18" customHeight="1">
      <c r="A15" s="13" t="str">
        <f>"杨娇艳"</f>
        <v>杨娇艳</v>
      </c>
      <c r="B15" s="13">
        <v>44</v>
      </c>
      <c r="C15" s="14">
        <f t="shared" si="0"/>
        <v>26.4</v>
      </c>
      <c r="D15" s="15">
        <v>69</v>
      </c>
      <c r="E15" s="14">
        <f t="shared" si="1"/>
        <v>27.6</v>
      </c>
      <c r="F15" s="16">
        <f t="shared" si="2"/>
        <v>54</v>
      </c>
      <c r="G15" s="15">
        <v>12</v>
      </c>
      <c r="H15" s="17"/>
    </row>
    <row r="16" spans="1:8" s="1" customFormat="1" ht="18" customHeight="1">
      <c r="A16" s="12" t="str">
        <f>"高芳禄"</f>
        <v>高芳禄</v>
      </c>
      <c r="B16" s="13">
        <v>53</v>
      </c>
      <c r="C16" s="14">
        <f t="shared" si="0"/>
        <v>31.799999999999997</v>
      </c>
      <c r="D16" s="15">
        <v>0</v>
      </c>
      <c r="E16" s="14">
        <f t="shared" si="1"/>
        <v>0</v>
      </c>
      <c r="F16" s="16">
        <f t="shared" si="2"/>
        <v>31.799999999999997</v>
      </c>
      <c r="G16" s="15">
        <v>13</v>
      </c>
      <c r="H16" s="17"/>
    </row>
    <row r="17" spans="1:8" s="1" customFormat="1" ht="18" customHeight="1" hidden="1">
      <c r="A17" s="18"/>
      <c r="B17" s="19"/>
      <c r="C17" s="14">
        <f t="shared" si="0"/>
        <v>0</v>
      </c>
      <c r="D17" s="15"/>
      <c r="E17" s="14">
        <f t="shared" si="1"/>
        <v>0</v>
      </c>
      <c r="F17" s="16">
        <f t="shared" si="2"/>
        <v>0</v>
      </c>
      <c r="G17" s="15"/>
      <c r="H17" s="17"/>
    </row>
    <row r="18" spans="1:8" s="1" customFormat="1" ht="18" customHeight="1" hidden="1">
      <c r="A18" s="18"/>
      <c r="B18" s="19"/>
      <c r="C18" s="14">
        <f t="shared" si="0"/>
        <v>0</v>
      </c>
      <c r="D18" s="15"/>
      <c r="E18" s="14">
        <f t="shared" si="1"/>
        <v>0</v>
      </c>
      <c r="F18" s="16">
        <f t="shared" si="2"/>
        <v>0</v>
      </c>
      <c r="G18" s="15"/>
      <c r="H18" s="17"/>
    </row>
    <row r="19" spans="1:8" s="1" customFormat="1" ht="18" customHeight="1" hidden="1">
      <c r="A19" s="18"/>
      <c r="B19" s="19"/>
      <c r="C19" s="14">
        <f t="shared" si="0"/>
        <v>0</v>
      </c>
      <c r="D19" s="15"/>
      <c r="E19" s="14">
        <f t="shared" si="1"/>
        <v>0</v>
      </c>
      <c r="F19" s="16">
        <f t="shared" si="2"/>
        <v>0</v>
      </c>
      <c r="G19" s="15"/>
      <c r="H19" s="17"/>
    </row>
    <row r="20" spans="1:8" s="1" customFormat="1" ht="18" customHeight="1" hidden="1">
      <c r="A20" s="18"/>
      <c r="B20" s="19"/>
      <c r="C20" s="14">
        <f t="shared" si="0"/>
        <v>0</v>
      </c>
      <c r="D20" s="15"/>
      <c r="E20" s="14">
        <f t="shared" si="1"/>
        <v>0</v>
      </c>
      <c r="F20" s="16">
        <f t="shared" si="2"/>
        <v>0</v>
      </c>
      <c r="G20" s="15"/>
      <c r="H20" s="17"/>
    </row>
    <row r="21" spans="1:8" s="1" customFormat="1" ht="18" customHeight="1" hidden="1">
      <c r="A21" s="18"/>
      <c r="B21" s="19"/>
      <c r="C21" s="14">
        <f t="shared" si="0"/>
        <v>0</v>
      </c>
      <c r="D21" s="15"/>
      <c r="E21" s="14">
        <f t="shared" si="1"/>
        <v>0</v>
      </c>
      <c r="F21" s="16">
        <f t="shared" si="2"/>
        <v>0</v>
      </c>
      <c r="G21" s="15"/>
      <c r="H21" s="17"/>
    </row>
    <row r="22" spans="1:8" s="1" customFormat="1" ht="18" customHeight="1" hidden="1">
      <c r="A22" s="18"/>
      <c r="B22" s="19"/>
      <c r="C22" s="14">
        <f t="shared" si="0"/>
        <v>0</v>
      </c>
      <c r="D22" s="15"/>
      <c r="E22" s="14">
        <f t="shared" si="1"/>
        <v>0</v>
      </c>
      <c r="F22" s="16">
        <f t="shared" si="2"/>
        <v>0</v>
      </c>
      <c r="G22" s="15"/>
      <c r="H22" s="17"/>
    </row>
    <row r="23" spans="1:8" s="1" customFormat="1" ht="18" customHeight="1" hidden="1">
      <c r="A23" s="18"/>
      <c r="B23" s="19"/>
      <c r="C23" s="14">
        <f t="shared" si="0"/>
        <v>0</v>
      </c>
      <c r="D23" s="15"/>
      <c r="E23" s="14">
        <f t="shared" si="1"/>
        <v>0</v>
      </c>
      <c r="F23" s="16">
        <f t="shared" si="2"/>
        <v>0</v>
      </c>
      <c r="G23" s="15"/>
      <c r="H23" s="17"/>
    </row>
    <row r="24" spans="1:8" s="1" customFormat="1" ht="18" customHeight="1" hidden="1">
      <c r="A24" s="18"/>
      <c r="B24" s="19"/>
      <c r="C24" s="14">
        <f t="shared" si="0"/>
        <v>0</v>
      </c>
      <c r="D24" s="15"/>
      <c r="E24" s="14">
        <f t="shared" si="1"/>
        <v>0</v>
      </c>
      <c r="F24" s="16">
        <f t="shared" si="2"/>
        <v>0</v>
      </c>
      <c r="G24" s="15"/>
      <c r="H24" s="18"/>
    </row>
    <row r="25" spans="1:8" s="1" customFormat="1" ht="18" customHeight="1" hidden="1">
      <c r="A25" s="18"/>
      <c r="B25" s="19"/>
      <c r="C25" s="14">
        <f t="shared" si="0"/>
        <v>0</v>
      </c>
      <c r="D25" s="15"/>
      <c r="E25" s="14">
        <f t="shared" si="1"/>
        <v>0</v>
      </c>
      <c r="F25" s="16">
        <f t="shared" si="2"/>
        <v>0</v>
      </c>
      <c r="G25" s="15"/>
      <c r="H25" s="18"/>
    </row>
    <row r="26" ht="14.25" hidden="1"/>
  </sheetData>
  <sheetProtection/>
  <autoFilter ref="A2:H25">
    <sortState ref="A3:H25">
      <sortCondition descending="1" sortBy="value" ref="F3:F25"/>
    </sortState>
  </autoFilter>
  <mergeCells count="7">
    <mergeCell ref="A1:H1"/>
    <mergeCell ref="A2:A3"/>
    <mergeCell ref="B2:B3"/>
    <mergeCell ref="D2:D3"/>
    <mergeCell ref="F2:F3"/>
    <mergeCell ref="G2:G3"/>
    <mergeCell ref="H2:H3"/>
  </mergeCells>
  <printOptions/>
  <pageMargins left="0.71" right="0.71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2020-01-16T10:28:51Z</cp:lastPrinted>
  <dcterms:created xsi:type="dcterms:W3CDTF">2017-05-31T02:25:04Z</dcterms:created>
  <dcterms:modified xsi:type="dcterms:W3CDTF">2021-06-18T08:12:01Z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KSORubyTemplate">
    <vt:lpwstr>20</vt:lpwstr>
  </property>
  <property fmtid="{D5CDD505-2E9C-101B-9397-08002B2CF9AE}" pid="5" name="I">
    <vt:lpwstr>8D0DAACC49FC451F817BE41262E257D0</vt:lpwstr>
  </property>
</Properties>
</file>