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（合格）海口市公安局刑警辅警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'（合格）海口市公安局刑警辅警'!$2:$2</definedName>
  </definedNames>
  <calcPr calcId="144525"/>
</workbook>
</file>

<file path=xl/sharedStrings.xml><?xml version="1.0" encoding="utf-8"?>
<sst xmlns="http://schemas.openxmlformats.org/spreadsheetml/2006/main" count="524" uniqueCount="267">
  <si>
    <t>海口市公安局刑事警察支队2021年公开招聘
警务辅助人员资格初审合格人员名单</t>
  </si>
  <si>
    <t>序号</t>
  </si>
  <si>
    <t>报考岗位</t>
  </si>
  <si>
    <t>姓名</t>
  </si>
  <si>
    <t>性别</t>
  </si>
  <si>
    <t>身份证号码</t>
  </si>
  <si>
    <t>0101_辅警（男）</t>
  </si>
  <si>
    <t>4128281997****3939</t>
  </si>
  <si>
    <t>4600021996****0014</t>
  </si>
  <si>
    <t>4600281999****0013</t>
  </si>
  <si>
    <t>4600041999****0613</t>
  </si>
  <si>
    <t>4600061987****003X</t>
  </si>
  <si>
    <t>4600271992****0054</t>
  </si>
  <si>
    <t>4600331988****001X</t>
  </si>
  <si>
    <t>4600041997****3614</t>
  </si>
  <si>
    <t>4690241995****0033</t>
  </si>
  <si>
    <t>4600031998****6639</t>
  </si>
  <si>
    <t>5002431995****0236</t>
  </si>
  <si>
    <t>4452221995****2735</t>
  </si>
  <si>
    <t>4600071993****5376</t>
  </si>
  <si>
    <t>2301231992****3458</t>
  </si>
  <si>
    <t>4600071998****001X</t>
  </si>
  <si>
    <t>4601022000****0315</t>
  </si>
  <si>
    <t>4600041991****3416</t>
  </si>
  <si>
    <t>4600061998****0015</t>
  </si>
  <si>
    <t>4600041995****5239</t>
  </si>
  <si>
    <t>4600071997****0418</t>
  </si>
  <si>
    <t>4600061994****6212</t>
  </si>
  <si>
    <t>5001081991****5110</t>
  </si>
  <si>
    <t>4602002000****1018</t>
  </si>
  <si>
    <t>4600311992****1219</t>
  </si>
  <si>
    <t>4600062000****4018</t>
  </si>
  <si>
    <t>4522261995****1258</t>
  </si>
  <si>
    <t>1308241989****0030</t>
  </si>
  <si>
    <t>4600071993****0018</t>
  </si>
  <si>
    <t>4601031989****3016</t>
  </si>
  <si>
    <t>4601021993****1515</t>
  </si>
  <si>
    <t>4600041998****0013</t>
  </si>
  <si>
    <t>4600331999****3358</t>
  </si>
  <si>
    <t>4600341998****5518</t>
  </si>
  <si>
    <t>4600321992****7654</t>
  </si>
  <si>
    <t>4600331992****3213</t>
  </si>
  <si>
    <t>3410221992****1518</t>
  </si>
  <si>
    <t>4114021993****6476</t>
  </si>
  <si>
    <t>4690071996****7619</t>
  </si>
  <si>
    <t>4600281991****0010</t>
  </si>
  <si>
    <t>6501031992****3213</t>
  </si>
  <si>
    <t>4600252000****0018</t>
  </si>
  <si>
    <t>4113252000****6515</t>
  </si>
  <si>
    <t>1307301994****1811</t>
  </si>
  <si>
    <t>4600281986****5212</t>
  </si>
  <si>
    <t>4311221987****8134</t>
  </si>
  <si>
    <t>2302041988****0013</t>
  </si>
  <si>
    <t>4600071998****7218</t>
  </si>
  <si>
    <t>4600331995****4890</t>
  </si>
  <si>
    <t>4600011997****0718</t>
  </si>
  <si>
    <t>4600021995****4611</t>
  </si>
  <si>
    <t>4600041996****4035</t>
  </si>
  <si>
    <t>4600281997****241X</t>
  </si>
  <si>
    <t>4600311996****5238</t>
  </si>
  <si>
    <t>4600331994****5978</t>
  </si>
  <si>
    <t>2301051998****3013</t>
  </si>
  <si>
    <t>4310811995****0835</t>
  </si>
  <si>
    <t>4690241997****2012</t>
  </si>
  <si>
    <t>4600271995****2010</t>
  </si>
  <si>
    <t>4600251998****0032</t>
  </si>
  <si>
    <t>4600281993****6017</t>
  </si>
  <si>
    <t>4600271991****4137</t>
  </si>
  <si>
    <t>4600041992****0215</t>
  </si>
  <si>
    <t>4600061996****2017</t>
  </si>
  <si>
    <t>4601031992****1513</t>
  </si>
  <si>
    <t>4600311996****6817</t>
  </si>
  <si>
    <t>4601021993****001X</t>
  </si>
  <si>
    <t>4311261993****3215</t>
  </si>
  <si>
    <t>4601021996****3018</t>
  </si>
  <si>
    <t>4600281991****6030</t>
  </si>
  <si>
    <t>4600331996****0018</t>
  </si>
  <si>
    <t>4600041996****0418</t>
  </si>
  <si>
    <t>4600071995****5790</t>
  </si>
  <si>
    <t>4600261996****0031</t>
  </si>
  <si>
    <t>4414221997****4819</t>
  </si>
  <si>
    <t>4600061998****5219</t>
  </si>
  <si>
    <t>4600031993****2616</t>
  </si>
  <si>
    <t>2302251987****0516</t>
  </si>
  <si>
    <t>4311241987****0016</t>
  </si>
  <si>
    <t>4600311998****5618</t>
  </si>
  <si>
    <t>4601021995****1213</t>
  </si>
  <si>
    <t>4601021989****1531</t>
  </si>
  <si>
    <t>4600041990****0010</t>
  </si>
  <si>
    <t>4601021996****2111</t>
  </si>
  <si>
    <t>4600361995****3213</t>
  </si>
  <si>
    <t>4101811994****5033</t>
  </si>
  <si>
    <t>4600311993****3656</t>
  </si>
  <si>
    <t>4600071987****0031</t>
  </si>
  <si>
    <t>4600041996****3412</t>
  </si>
  <si>
    <t>4600271995****755X</t>
  </si>
  <si>
    <t>4690071996****0091</t>
  </si>
  <si>
    <t>4601021992****2112</t>
  </si>
  <si>
    <t>4601031995****2771</t>
  </si>
  <si>
    <t>4600311993****5233</t>
  </si>
  <si>
    <t>4601031993****0916</t>
  </si>
  <si>
    <t>0102_辅警（女）</t>
  </si>
  <si>
    <t>4600341994****0023</t>
  </si>
  <si>
    <t>4107251988****2820</t>
  </si>
  <si>
    <t>4601041987****0921</t>
  </si>
  <si>
    <t>2302041990****0027</t>
  </si>
  <si>
    <t>4110811988****1267</t>
  </si>
  <si>
    <t>5002371992****7909</t>
  </si>
  <si>
    <t>4600331996****0027</t>
  </si>
  <si>
    <t>4600051999****3926</t>
  </si>
  <si>
    <t>4600341999****004X</t>
  </si>
  <si>
    <t>2102821990****2121</t>
  </si>
  <si>
    <t>4600261999****1528</t>
  </si>
  <si>
    <t>4600361995****7522</t>
  </si>
  <si>
    <t>4600301993****0026</t>
  </si>
  <si>
    <t>4600341993****002X</t>
  </si>
  <si>
    <t>5113041998****2127</t>
  </si>
  <si>
    <t>4600351997****0229</t>
  </si>
  <si>
    <t>4600271992****0628</t>
  </si>
  <si>
    <t>4690031994****002X</t>
  </si>
  <si>
    <t>4304081990****0043</t>
  </si>
  <si>
    <t>4600331996****4488</t>
  </si>
  <si>
    <t>4600281992****0025</t>
  </si>
  <si>
    <t>4600041995****0222</t>
  </si>
  <si>
    <t>4412261988****4327</t>
  </si>
  <si>
    <t>1504031990****1049</t>
  </si>
  <si>
    <t>5137211996****4225</t>
  </si>
  <si>
    <t>4600311997****5264</t>
  </si>
  <si>
    <t>4600331994****7163</t>
  </si>
  <si>
    <t>4601031995****2803</t>
  </si>
  <si>
    <t>4601021994****1222</t>
  </si>
  <si>
    <t>4453811994****3123</t>
  </si>
  <si>
    <t>2303041988****5225</t>
  </si>
  <si>
    <t>4601031997****0025</t>
  </si>
  <si>
    <t>4600031998****2464</t>
  </si>
  <si>
    <t>3404031988****1626</t>
  </si>
  <si>
    <t>4690241998****3624</t>
  </si>
  <si>
    <t>4602001991****5525</t>
  </si>
  <si>
    <t>4600271996****5966</t>
  </si>
  <si>
    <t>4600071992****6820</t>
  </si>
  <si>
    <t>4106211996****108X</t>
  </si>
  <si>
    <t>5221271989****4522</t>
  </si>
  <si>
    <t>4600331997****5685</t>
  </si>
  <si>
    <t>4600061995****0449</t>
  </si>
  <si>
    <t>4600021995****0322</t>
  </si>
  <si>
    <t>4115211988****2543</t>
  </si>
  <si>
    <t>6501021997****4522</t>
  </si>
  <si>
    <t>4690211997****1220</t>
  </si>
  <si>
    <t>3715021997****0322</t>
  </si>
  <si>
    <t>4600071997****0048</t>
  </si>
  <si>
    <t>4690031997****7324</t>
  </si>
  <si>
    <t>4600031995****0021</t>
  </si>
  <si>
    <t>4600271996****2941</t>
  </si>
  <si>
    <t>4600031997****2447</t>
  </si>
  <si>
    <t>4600331994****336X</t>
  </si>
  <si>
    <t>4601041990****1828</t>
  </si>
  <si>
    <t>4600071997****4969</t>
  </si>
  <si>
    <t>4690271995****5383</t>
  </si>
  <si>
    <t>4600041996****0447</t>
  </si>
  <si>
    <t>4600221985****0524</t>
  </si>
  <si>
    <t>4600041998****0425</t>
  </si>
  <si>
    <t>4601041997****0028</t>
  </si>
  <si>
    <t>4405131997****4063</t>
  </si>
  <si>
    <t>4690241991****6020</t>
  </si>
  <si>
    <t>4600022000****4166</t>
  </si>
  <si>
    <t>2308041990****0524</t>
  </si>
  <si>
    <t>4600041996****0229</t>
  </si>
  <si>
    <t>4407851999****1622</t>
  </si>
  <si>
    <t>4600211997****4020</t>
  </si>
  <si>
    <t>4305811997****7268</t>
  </si>
  <si>
    <t>2302041989****0204</t>
  </si>
  <si>
    <t>4600031994****4427</t>
  </si>
  <si>
    <t>4600341997****3329</t>
  </si>
  <si>
    <t>4690261994****5647</t>
  </si>
  <si>
    <t>2323261989****6244</t>
  </si>
  <si>
    <t>2306051987****0224</t>
  </si>
  <si>
    <t>4601031999****3025</t>
  </si>
  <si>
    <t>4601021992****3027</t>
  </si>
  <si>
    <t>4601031990****032X</t>
  </si>
  <si>
    <t>4600041992****4023</t>
  </si>
  <si>
    <t>4600031997****5823</t>
  </si>
  <si>
    <t>4600281996****6047</t>
  </si>
  <si>
    <t>4601031998****1523</t>
  </si>
  <si>
    <t>4600271994****2321</t>
  </si>
  <si>
    <t>4600071998****6161</t>
  </si>
  <si>
    <t>4600041999****022X</t>
  </si>
  <si>
    <t>4601021990****1240</t>
  </si>
  <si>
    <t>4600361998****0027</t>
  </si>
  <si>
    <t>4601041987****0320</t>
  </si>
  <si>
    <t>4602001993****0281</t>
  </si>
  <si>
    <t>2323011996****3429</t>
  </si>
  <si>
    <t>4600311998****0826</t>
  </si>
  <si>
    <t>4600261996****1522</t>
  </si>
  <si>
    <t>4600331992****3223</t>
  </si>
  <si>
    <t>4600311988****0020</t>
  </si>
  <si>
    <t>4600031996****6041</t>
  </si>
  <si>
    <t>4690231997****3723</t>
  </si>
  <si>
    <t>3708831996****5525</t>
  </si>
  <si>
    <t>4600311998****5621</t>
  </si>
  <si>
    <t>4600352000****0420</t>
  </si>
  <si>
    <t>2301051992****3721</t>
  </si>
  <si>
    <t>4228021997****542X</t>
  </si>
  <si>
    <t>4601031994****0326</t>
  </si>
  <si>
    <t>4600031997****3446</t>
  </si>
  <si>
    <t>4600331992****0048</t>
  </si>
  <si>
    <t>4601051999****7524</t>
  </si>
  <si>
    <t>4600261991****5125</t>
  </si>
  <si>
    <t>4600301998****3629</t>
  </si>
  <si>
    <t>4600301991****3340</t>
  </si>
  <si>
    <t>4601031996****0024</t>
  </si>
  <si>
    <t>4408011998****2327</t>
  </si>
  <si>
    <t>4600331998****3222</t>
  </si>
  <si>
    <t>4600041995****3220</t>
  </si>
  <si>
    <t>4600341999****1824</t>
  </si>
  <si>
    <t>4228021994****034X</t>
  </si>
  <si>
    <t>2201811995****0427</t>
  </si>
  <si>
    <t>2104031994****1861</t>
  </si>
  <si>
    <t>4601021995****0922</t>
  </si>
  <si>
    <t>4600221993****4122</t>
  </si>
  <si>
    <t>4600021994****6623</t>
  </si>
  <si>
    <t>4600251997****2428</t>
  </si>
  <si>
    <t>4600361998****0447</t>
  </si>
  <si>
    <t>4601071998****2621</t>
  </si>
  <si>
    <t>4600321995****768X</t>
  </si>
  <si>
    <t>4601021997****1245</t>
  </si>
  <si>
    <t>4600261992****1522</t>
  </si>
  <si>
    <t>4600321994****0828</t>
  </si>
  <si>
    <t>4600281995****3641</t>
  </si>
  <si>
    <t>4600051991****5127</t>
  </si>
  <si>
    <t>6403241995****0423</t>
  </si>
  <si>
    <t>4600071997****0440</t>
  </si>
  <si>
    <t>4600062000****3122</t>
  </si>
  <si>
    <t>4600041993****0840</t>
  </si>
  <si>
    <t>4601061996****3422</t>
  </si>
  <si>
    <t>4600031995****0248</t>
  </si>
  <si>
    <t>3708281989****066X</t>
  </si>
  <si>
    <t>4600061998****0227</t>
  </si>
  <si>
    <t>2323011991****1122</t>
  </si>
  <si>
    <t>4600251999****002X</t>
  </si>
  <si>
    <t>4600331997****8088</t>
  </si>
  <si>
    <t>4602001991****5342</t>
  </si>
  <si>
    <t>4601021998****0028</t>
  </si>
  <si>
    <t>4123261990****0987</t>
  </si>
  <si>
    <t>4601021993****0922</t>
  </si>
  <si>
    <t>4600031997****2428</t>
  </si>
  <si>
    <t>4600061993****2348</t>
  </si>
  <si>
    <t>4600061994****2027</t>
  </si>
  <si>
    <t>5105211999****0280</t>
  </si>
  <si>
    <t>4600041997****0040</t>
  </si>
  <si>
    <t>2309211994****0240</t>
  </si>
  <si>
    <t>4600041995****4228</t>
  </si>
  <si>
    <t>4690221997****0027</t>
  </si>
  <si>
    <t>4600031993****4422</t>
  </si>
  <si>
    <t>4601031994****1529</t>
  </si>
  <si>
    <t>4600041999****4025</t>
  </si>
  <si>
    <t>2306211996****3049</t>
  </si>
  <si>
    <t>4408031996****4001</t>
  </si>
  <si>
    <t>4600311998****3224</t>
  </si>
  <si>
    <t>4601041997****1829</t>
  </si>
  <si>
    <t>4600331997****5085</t>
  </si>
  <si>
    <t>4600331996****7168</t>
  </si>
  <si>
    <t>4600271987****1721</t>
  </si>
  <si>
    <t>4690072000****8526</t>
  </si>
  <si>
    <t>4600271986****592X</t>
  </si>
  <si>
    <t>4600071997****0844</t>
  </si>
  <si>
    <t>4601031999****1820</t>
  </si>
  <si>
    <t>4690022000****1029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</si>
</sst>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1"/>
  <sheetViews>
    <sheetView tabSelected="1" zoomScaleSheetLayoutView="60" workbookViewId="0">
      <selection activeCell="G1" sqref="G1"/>
    </sheetView>
  </sheetViews>
  <sheetFormatPr defaultColWidth="9" defaultRowHeight="30" customHeight="1" outlineLevelCol="4"/>
  <cols>
    <col min="1" max="1" width="9" style="1"/>
    <col min="2" max="2" width="19.75" style="1" customWidth="1"/>
    <col min="3" max="3" width="13.25" style="1" customWidth="1"/>
    <col min="4" max="4" width="11.625" style="1" customWidth="1"/>
    <col min="5" max="5" width="26" style="1" customWidth="1"/>
    <col min="6" max="16358" width="9" style="1"/>
  </cols>
  <sheetData>
    <row r="1" ht="60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4" t="s">
        <v>6</v>
      </c>
      <c r="C3" s="4" t="str">
        <f>"李浩林"</f>
        <v>李浩林</v>
      </c>
      <c r="D3" s="4" t="str">
        <f t="shared" ref="D3:D66" si="0">"男"</f>
        <v>男</v>
      </c>
      <c r="E3" s="4" t="s">
        <v>7</v>
      </c>
    </row>
    <row r="4" customHeight="1" spans="1:5">
      <c r="A4" s="4">
        <v>2</v>
      </c>
      <c r="B4" s="4" t="s">
        <v>6</v>
      </c>
      <c r="C4" s="4" t="str">
        <f>"罗正"</f>
        <v>罗正</v>
      </c>
      <c r="D4" s="4" t="str">
        <f t="shared" si="0"/>
        <v>男</v>
      </c>
      <c r="E4" s="4" t="s">
        <v>8</v>
      </c>
    </row>
    <row r="5" customHeight="1" spans="1:5">
      <c r="A5" s="4">
        <v>3</v>
      </c>
      <c r="B5" s="4" t="s">
        <v>6</v>
      </c>
      <c r="C5" s="4" t="str">
        <f>"陈潇云"</f>
        <v>陈潇云</v>
      </c>
      <c r="D5" s="4" t="str">
        <f t="shared" si="0"/>
        <v>男</v>
      </c>
      <c r="E5" s="4" t="s">
        <v>9</v>
      </c>
    </row>
    <row r="6" customHeight="1" spans="1:5">
      <c r="A6" s="4">
        <v>4</v>
      </c>
      <c r="B6" s="4" t="s">
        <v>6</v>
      </c>
      <c r="C6" s="4" t="str">
        <f>"吴清晖"</f>
        <v>吴清晖</v>
      </c>
      <c r="D6" s="4" t="str">
        <f t="shared" si="0"/>
        <v>男</v>
      </c>
      <c r="E6" s="4" t="s">
        <v>10</v>
      </c>
    </row>
    <row r="7" customHeight="1" spans="1:5">
      <c r="A7" s="4">
        <v>5</v>
      </c>
      <c r="B7" s="4" t="s">
        <v>6</v>
      </c>
      <c r="C7" s="4" t="str">
        <f>"赖廷庞"</f>
        <v>赖廷庞</v>
      </c>
      <c r="D7" s="4" t="str">
        <f t="shared" si="0"/>
        <v>男</v>
      </c>
      <c r="E7" s="4" t="s">
        <v>11</v>
      </c>
    </row>
    <row r="8" customHeight="1" spans="1:5">
      <c r="A8" s="4">
        <v>6</v>
      </c>
      <c r="B8" s="4" t="s">
        <v>6</v>
      </c>
      <c r="C8" s="4" t="str">
        <f>"苏海"</f>
        <v>苏海</v>
      </c>
      <c r="D8" s="4" t="str">
        <f t="shared" si="0"/>
        <v>男</v>
      </c>
      <c r="E8" s="4" t="s">
        <v>12</v>
      </c>
    </row>
    <row r="9" customHeight="1" spans="1:5">
      <c r="A9" s="4">
        <v>7</v>
      </c>
      <c r="B9" s="4" t="s">
        <v>6</v>
      </c>
      <c r="C9" s="4" t="str">
        <f>"孙定鸿"</f>
        <v>孙定鸿</v>
      </c>
      <c r="D9" s="4" t="str">
        <f t="shared" si="0"/>
        <v>男</v>
      </c>
      <c r="E9" s="4" t="s">
        <v>13</v>
      </c>
    </row>
    <row r="10" customHeight="1" spans="1:5">
      <c r="A10" s="4">
        <v>8</v>
      </c>
      <c r="B10" s="4" t="s">
        <v>6</v>
      </c>
      <c r="C10" s="4" t="str">
        <f>"庄多洽"</f>
        <v>庄多洽</v>
      </c>
      <c r="D10" s="4" t="str">
        <f t="shared" si="0"/>
        <v>男</v>
      </c>
      <c r="E10" s="4" t="s">
        <v>14</v>
      </c>
    </row>
    <row r="11" customHeight="1" spans="1:5">
      <c r="A11" s="4">
        <v>9</v>
      </c>
      <c r="B11" s="4" t="s">
        <v>6</v>
      </c>
      <c r="C11" s="4" t="str">
        <f>"林乔歌"</f>
        <v>林乔歌</v>
      </c>
      <c r="D11" s="4" t="str">
        <f t="shared" si="0"/>
        <v>男</v>
      </c>
      <c r="E11" s="4" t="s">
        <v>15</v>
      </c>
    </row>
    <row r="12" customHeight="1" spans="1:5">
      <c r="A12" s="4">
        <v>10</v>
      </c>
      <c r="B12" s="4" t="s">
        <v>6</v>
      </c>
      <c r="C12" s="4" t="str">
        <f>"符金石"</f>
        <v>符金石</v>
      </c>
      <c r="D12" s="4" t="str">
        <f t="shared" si="0"/>
        <v>男</v>
      </c>
      <c r="E12" s="4" t="s">
        <v>16</v>
      </c>
    </row>
    <row r="13" customHeight="1" spans="1:5">
      <c r="A13" s="4">
        <v>11</v>
      </c>
      <c r="B13" s="4" t="s">
        <v>6</v>
      </c>
      <c r="C13" s="4" t="str">
        <f>"邵龙"</f>
        <v>邵龙</v>
      </c>
      <c r="D13" s="4" t="str">
        <f t="shared" si="0"/>
        <v>男</v>
      </c>
      <c r="E13" s="4" t="s">
        <v>17</v>
      </c>
    </row>
    <row r="14" customHeight="1" spans="1:5">
      <c r="A14" s="4">
        <v>12</v>
      </c>
      <c r="B14" s="4" t="s">
        <v>6</v>
      </c>
      <c r="C14" s="4" t="str">
        <f>"汪龙生"</f>
        <v>汪龙生</v>
      </c>
      <c r="D14" s="4" t="str">
        <f t="shared" si="0"/>
        <v>男</v>
      </c>
      <c r="E14" s="4" t="s">
        <v>18</v>
      </c>
    </row>
    <row r="15" customHeight="1" spans="1:5">
      <c r="A15" s="4">
        <v>13</v>
      </c>
      <c r="B15" s="4" t="s">
        <v>6</v>
      </c>
      <c r="C15" s="4" t="str">
        <f>"吴科"</f>
        <v>吴科</v>
      </c>
      <c r="D15" s="4" t="str">
        <f t="shared" si="0"/>
        <v>男</v>
      </c>
      <c r="E15" s="4" t="s">
        <v>19</v>
      </c>
    </row>
    <row r="16" customHeight="1" spans="1:5">
      <c r="A16" s="4">
        <v>14</v>
      </c>
      <c r="B16" s="4" t="s">
        <v>6</v>
      </c>
      <c r="C16" s="4" t="str">
        <f>"姜超"</f>
        <v>姜超</v>
      </c>
      <c r="D16" s="4" t="str">
        <f t="shared" si="0"/>
        <v>男</v>
      </c>
      <c r="E16" s="4" t="s">
        <v>20</v>
      </c>
    </row>
    <row r="17" customHeight="1" spans="1:5">
      <c r="A17" s="4">
        <v>15</v>
      </c>
      <c r="B17" s="4" t="s">
        <v>6</v>
      </c>
      <c r="C17" s="4" t="str">
        <f>"张育铭"</f>
        <v>张育铭</v>
      </c>
      <c r="D17" s="4" t="str">
        <f t="shared" si="0"/>
        <v>男</v>
      </c>
      <c r="E17" s="4" t="s">
        <v>21</v>
      </c>
    </row>
    <row r="18" customHeight="1" spans="1:5">
      <c r="A18" s="4">
        <v>16</v>
      </c>
      <c r="B18" s="4" t="s">
        <v>6</v>
      </c>
      <c r="C18" s="4" t="str">
        <f>"王基泉"</f>
        <v>王基泉</v>
      </c>
      <c r="D18" s="4" t="str">
        <f t="shared" si="0"/>
        <v>男</v>
      </c>
      <c r="E18" s="4" t="s">
        <v>22</v>
      </c>
    </row>
    <row r="19" customHeight="1" spans="1:5">
      <c r="A19" s="4">
        <v>17</v>
      </c>
      <c r="B19" s="4" t="s">
        <v>6</v>
      </c>
      <c r="C19" s="4" t="str">
        <f>"杜治泽"</f>
        <v>杜治泽</v>
      </c>
      <c r="D19" s="4" t="str">
        <f t="shared" si="0"/>
        <v>男</v>
      </c>
      <c r="E19" s="4" t="s">
        <v>23</v>
      </c>
    </row>
    <row r="20" customHeight="1" spans="1:5">
      <c r="A20" s="4">
        <v>18</v>
      </c>
      <c r="B20" s="4" t="s">
        <v>6</v>
      </c>
      <c r="C20" s="4" t="str">
        <f>"颜维岛"</f>
        <v>颜维岛</v>
      </c>
      <c r="D20" s="4" t="str">
        <f t="shared" si="0"/>
        <v>男</v>
      </c>
      <c r="E20" s="4" t="s">
        <v>24</v>
      </c>
    </row>
    <row r="21" customHeight="1" spans="1:5">
      <c r="A21" s="4">
        <v>19</v>
      </c>
      <c r="B21" s="4" t="s">
        <v>6</v>
      </c>
      <c r="C21" s="4" t="str">
        <f>"何传辉"</f>
        <v>何传辉</v>
      </c>
      <c r="D21" s="4" t="str">
        <f t="shared" si="0"/>
        <v>男</v>
      </c>
      <c r="E21" s="4" t="s">
        <v>25</v>
      </c>
    </row>
    <row r="22" customHeight="1" spans="1:5">
      <c r="A22" s="4">
        <v>20</v>
      </c>
      <c r="B22" s="4" t="s">
        <v>6</v>
      </c>
      <c r="C22" s="4" t="str">
        <f>"赵开典"</f>
        <v>赵开典</v>
      </c>
      <c r="D22" s="4" t="str">
        <f t="shared" si="0"/>
        <v>男</v>
      </c>
      <c r="E22" s="4" t="s">
        <v>26</v>
      </c>
    </row>
    <row r="23" customHeight="1" spans="1:5">
      <c r="A23" s="4">
        <v>21</v>
      </c>
      <c r="B23" s="4" t="s">
        <v>6</v>
      </c>
      <c r="C23" s="4" t="str">
        <f>"王安平"</f>
        <v>王安平</v>
      </c>
      <c r="D23" s="4" t="str">
        <f t="shared" si="0"/>
        <v>男</v>
      </c>
      <c r="E23" s="4" t="s">
        <v>27</v>
      </c>
    </row>
    <row r="24" customHeight="1" spans="1:5">
      <c r="A24" s="4">
        <v>22</v>
      </c>
      <c r="B24" s="4" t="s">
        <v>6</v>
      </c>
      <c r="C24" s="4" t="str">
        <f>"黄留欣"</f>
        <v>黄留欣</v>
      </c>
      <c r="D24" s="4" t="str">
        <f t="shared" si="0"/>
        <v>男</v>
      </c>
      <c r="E24" s="4" t="s">
        <v>28</v>
      </c>
    </row>
    <row r="25" customHeight="1" spans="1:5">
      <c r="A25" s="4">
        <v>23</v>
      </c>
      <c r="B25" s="4" t="s">
        <v>6</v>
      </c>
      <c r="C25" s="4" t="str">
        <f>"苏保龙"</f>
        <v>苏保龙</v>
      </c>
      <c r="D25" s="4" t="str">
        <f t="shared" si="0"/>
        <v>男</v>
      </c>
      <c r="E25" s="4" t="s">
        <v>29</v>
      </c>
    </row>
    <row r="26" customHeight="1" spans="1:5">
      <c r="A26" s="4">
        <v>24</v>
      </c>
      <c r="B26" s="4" t="s">
        <v>6</v>
      </c>
      <c r="C26" s="4" t="str">
        <f>"吴恺"</f>
        <v>吴恺</v>
      </c>
      <c r="D26" s="4" t="str">
        <f t="shared" si="0"/>
        <v>男</v>
      </c>
      <c r="E26" s="4" t="s">
        <v>30</v>
      </c>
    </row>
    <row r="27" customHeight="1" spans="1:5">
      <c r="A27" s="4">
        <v>25</v>
      </c>
      <c r="B27" s="4" t="s">
        <v>6</v>
      </c>
      <c r="C27" s="4" t="str">
        <f>"黄家浩"</f>
        <v>黄家浩</v>
      </c>
      <c r="D27" s="4" t="str">
        <f t="shared" si="0"/>
        <v>男</v>
      </c>
      <c r="E27" s="4" t="s">
        <v>31</v>
      </c>
    </row>
    <row r="28" customHeight="1" spans="1:5">
      <c r="A28" s="4">
        <v>26</v>
      </c>
      <c r="B28" s="4" t="s">
        <v>6</v>
      </c>
      <c r="C28" s="4" t="str">
        <f>"黄龙"</f>
        <v>黄龙</v>
      </c>
      <c r="D28" s="4" t="str">
        <f t="shared" si="0"/>
        <v>男</v>
      </c>
      <c r="E28" s="4" t="s">
        <v>32</v>
      </c>
    </row>
    <row r="29" customHeight="1" spans="1:5">
      <c r="A29" s="4">
        <v>27</v>
      </c>
      <c r="B29" s="4" t="s">
        <v>6</v>
      </c>
      <c r="C29" s="4" t="str">
        <f>"刘少博"</f>
        <v>刘少博</v>
      </c>
      <c r="D29" s="4" t="str">
        <f t="shared" si="0"/>
        <v>男</v>
      </c>
      <c r="E29" s="4" t="s">
        <v>33</v>
      </c>
    </row>
    <row r="30" customHeight="1" spans="1:5">
      <c r="A30" s="4">
        <v>28</v>
      </c>
      <c r="B30" s="4" t="s">
        <v>6</v>
      </c>
      <c r="C30" s="4" t="str">
        <f>"钟昌宇"</f>
        <v>钟昌宇</v>
      </c>
      <c r="D30" s="4" t="str">
        <f t="shared" si="0"/>
        <v>男</v>
      </c>
      <c r="E30" s="4" t="s">
        <v>34</v>
      </c>
    </row>
    <row r="31" customHeight="1" spans="1:5">
      <c r="A31" s="4">
        <v>29</v>
      </c>
      <c r="B31" s="4" t="s">
        <v>6</v>
      </c>
      <c r="C31" s="4" t="str">
        <f>"吴钟香"</f>
        <v>吴钟香</v>
      </c>
      <c r="D31" s="4" t="str">
        <f t="shared" si="0"/>
        <v>男</v>
      </c>
      <c r="E31" s="4" t="s">
        <v>35</v>
      </c>
    </row>
    <row r="32" customHeight="1" spans="1:5">
      <c r="A32" s="4">
        <v>30</v>
      </c>
      <c r="B32" s="4" t="s">
        <v>6</v>
      </c>
      <c r="C32" s="4" t="str">
        <f>"方剑雷"</f>
        <v>方剑雷</v>
      </c>
      <c r="D32" s="4" t="str">
        <f t="shared" si="0"/>
        <v>男</v>
      </c>
      <c r="E32" s="4" t="s">
        <v>36</v>
      </c>
    </row>
    <row r="33" customHeight="1" spans="1:5">
      <c r="A33" s="4">
        <v>31</v>
      </c>
      <c r="B33" s="4" t="s">
        <v>6</v>
      </c>
      <c r="C33" s="4" t="str">
        <f>"吴淑松"</f>
        <v>吴淑松</v>
      </c>
      <c r="D33" s="4" t="str">
        <f t="shared" si="0"/>
        <v>男</v>
      </c>
      <c r="E33" s="4" t="s">
        <v>37</v>
      </c>
    </row>
    <row r="34" customHeight="1" spans="1:5">
      <c r="A34" s="4">
        <v>32</v>
      </c>
      <c r="B34" s="4" t="s">
        <v>6</v>
      </c>
      <c r="C34" s="4" t="str">
        <f>"孙鸿忠"</f>
        <v>孙鸿忠</v>
      </c>
      <c r="D34" s="4" t="str">
        <f t="shared" si="0"/>
        <v>男</v>
      </c>
      <c r="E34" s="4" t="s">
        <v>38</v>
      </c>
    </row>
    <row r="35" customHeight="1" spans="1:5">
      <c r="A35" s="4">
        <v>33</v>
      </c>
      <c r="B35" s="4" t="s">
        <v>6</v>
      </c>
      <c r="C35" s="4" t="str">
        <f>"王川海"</f>
        <v>王川海</v>
      </c>
      <c r="D35" s="4" t="str">
        <f t="shared" si="0"/>
        <v>男</v>
      </c>
      <c r="E35" s="4" t="s">
        <v>39</v>
      </c>
    </row>
    <row r="36" customHeight="1" spans="1:5">
      <c r="A36" s="4">
        <v>34</v>
      </c>
      <c r="B36" s="4" t="s">
        <v>6</v>
      </c>
      <c r="C36" s="4" t="str">
        <f>"陈仕金"</f>
        <v>陈仕金</v>
      </c>
      <c r="D36" s="4" t="str">
        <f t="shared" si="0"/>
        <v>男</v>
      </c>
      <c r="E36" s="4" t="s">
        <v>40</v>
      </c>
    </row>
    <row r="37" customHeight="1" spans="1:5">
      <c r="A37" s="4">
        <v>35</v>
      </c>
      <c r="B37" s="4" t="s">
        <v>6</v>
      </c>
      <c r="C37" s="4" t="str">
        <f>"黄垂虎"</f>
        <v>黄垂虎</v>
      </c>
      <c r="D37" s="4" t="str">
        <f t="shared" si="0"/>
        <v>男</v>
      </c>
      <c r="E37" s="4" t="s">
        <v>41</v>
      </c>
    </row>
    <row r="38" customHeight="1" spans="1:5">
      <c r="A38" s="4">
        <v>36</v>
      </c>
      <c r="B38" s="4" t="s">
        <v>6</v>
      </c>
      <c r="C38" s="4" t="str">
        <f>"潘朝翔"</f>
        <v>潘朝翔</v>
      </c>
      <c r="D38" s="4" t="str">
        <f t="shared" si="0"/>
        <v>男</v>
      </c>
      <c r="E38" s="4" t="s">
        <v>42</v>
      </c>
    </row>
    <row r="39" customHeight="1" spans="1:5">
      <c r="A39" s="4">
        <v>37</v>
      </c>
      <c r="B39" s="4" t="s">
        <v>6</v>
      </c>
      <c r="C39" s="4" t="str">
        <f>"袁驰驰"</f>
        <v>袁驰驰</v>
      </c>
      <c r="D39" s="4" t="str">
        <f t="shared" si="0"/>
        <v>男</v>
      </c>
      <c r="E39" s="4" t="s">
        <v>43</v>
      </c>
    </row>
    <row r="40" customHeight="1" spans="1:5">
      <c r="A40" s="4">
        <v>38</v>
      </c>
      <c r="B40" s="4" t="s">
        <v>6</v>
      </c>
      <c r="C40" s="4" t="str">
        <f>"陈兴康"</f>
        <v>陈兴康</v>
      </c>
      <c r="D40" s="4" t="str">
        <f t="shared" si="0"/>
        <v>男</v>
      </c>
      <c r="E40" s="4" t="s">
        <v>44</v>
      </c>
    </row>
    <row r="41" customHeight="1" spans="1:5">
      <c r="A41" s="4">
        <v>39</v>
      </c>
      <c r="B41" s="4" t="s">
        <v>6</v>
      </c>
      <c r="C41" s="4" t="str">
        <f>"黄良华"</f>
        <v>黄良华</v>
      </c>
      <c r="D41" s="4" t="str">
        <f t="shared" si="0"/>
        <v>男</v>
      </c>
      <c r="E41" s="4" t="s">
        <v>45</v>
      </c>
    </row>
    <row r="42" customHeight="1" spans="1:5">
      <c r="A42" s="4">
        <v>40</v>
      </c>
      <c r="B42" s="4" t="s">
        <v>6</v>
      </c>
      <c r="C42" s="4" t="str">
        <f>"李翔"</f>
        <v>李翔</v>
      </c>
      <c r="D42" s="4" t="str">
        <f t="shared" si="0"/>
        <v>男</v>
      </c>
      <c r="E42" s="4" t="s">
        <v>46</v>
      </c>
    </row>
    <row r="43" customHeight="1" spans="1:5">
      <c r="A43" s="4">
        <v>41</v>
      </c>
      <c r="B43" s="4" t="s">
        <v>6</v>
      </c>
      <c r="C43" s="4" t="str">
        <f>"程守奕"</f>
        <v>程守奕</v>
      </c>
      <c r="D43" s="4" t="str">
        <f t="shared" si="0"/>
        <v>男</v>
      </c>
      <c r="E43" s="4" t="s">
        <v>47</v>
      </c>
    </row>
    <row r="44" customHeight="1" spans="1:5">
      <c r="A44" s="4">
        <v>42</v>
      </c>
      <c r="B44" s="4" t="s">
        <v>6</v>
      </c>
      <c r="C44" s="4" t="str">
        <f>"李浩"</f>
        <v>李浩</v>
      </c>
      <c r="D44" s="4" t="str">
        <f t="shared" si="0"/>
        <v>男</v>
      </c>
      <c r="E44" s="4" t="s">
        <v>48</v>
      </c>
    </row>
    <row r="45" customHeight="1" spans="1:5">
      <c r="A45" s="4">
        <v>43</v>
      </c>
      <c r="B45" s="4" t="s">
        <v>6</v>
      </c>
      <c r="C45" s="4" t="str">
        <f>"赵楠"</f>
        <v>赵楠</v>
      </c>
      <c r="D45" s="4" t="str">
        <f t="shared" si="0"/>
        <v>男</v>
      </c>
      <c r="E45" s="4" t="s">
        <v>49</v>
      </c>
    </row>
    <row r="46" customHeight="1" spans="1:5">
      <c r="A46" s="4">
        <v>44</v>
      </c>
      <c r="B46" s="4" t="s">
        <v>6</v>
      </c>
      <c r="C46" s="4" t="str">
        <f>"谢狮威"</f>
        <v>谢狮威</v>
      </c>
      <c r="D46" s="4" t="str">
        <f t="shared" si="0"/>
        <v>男</v>
      </c>
      <c r="E46" s="4" t="s">
        <v>50</v>
      </c>
    </row>
    <row r="47" customHeight="1" spans="1:5">
      <c r="A47" s="4">
        <v>45</v>
      </c>
      <c r="B47" s="4" t="s">
        <v>6</v>
      </c>
      <c r="C47" s="4" t="str">
        <f>"吴润林"</f>
        <v>吴润林</v>
      </c>
      <c r="D47" s="4" t="str">
        <f t="shared" si="0"/>
        <v>男</v>
      </c>
      <c r="E47" s="4" t="s">
        <v>51</v>
      </c>
    </row>
    <row r="48" customHeight="1" spans="1:5">
      <c r="A48" s="4">
        <v>46</v>
      </c>
      <c r="B48" s="4" t="s">
        <v>6</v>
      </c>
      <c r="C48" s="4" t="str">
        <f>"郑伟"</f>
        <v>郑伟</v>
      </c>
      <c r="D48" s="4" t="str">
        <f t="shared" si="0"/>
        <v>男</v>
      </c>
      <c r="E48" s="4" t="s">
        <v>52</v>
      </c>
    </row>
    <row r="49" customHeight="1" spans="1:5">
      <c r="A49" s="4">
        <v>47</v>
      </c>
      <c r="B49" s="4" t="s">
        <v>6</v>
      </c>
      <c r="C49" s="4" t="str">
        <f>"文玉伦"</f>
        <v>文玉伦</v>
      </c>
      <c r="D49" s="4" t="str">
        <f t="shared" si="0"/>
        <v>男</v>
      </c>
      <c r="E49" s="4" t="s">
        <v>53</v>
      </c>
    </row>
    <row r="50" customHeight="1" spans="1:5">
      <c r="A50" s="4">
        <v>48</v>
      </c>
      <c r="B50" s="4" t="s">
        <v>6</v>
      </c>
      <c r="C50" s="4" t="str">
        <f>"陈永孙"</f>
        <v>陈永孙</v>
      </c>
      <c r="D50" s="4" t="str">
        <f t="shared" si="0"/>
        <v>男</v>
      </c>
      <c r="E50" s="4" t="s">
        <v>54</v>
      </c>
    </row>
    <row r="51" customHeight="1" spans="1:5">
      <c r="A51" s="4">
        <v>49</v>
      </c>
      <c r="B51" s="4" t="s">
        <v>6</v>
      </c>
      <c r="C51" s="4" t="str">
        <f>"张君"</f>
        <v>张君</v>
      </c>
      <c r="D51" s="4" t="str">
        <f t="shared" si="0"/>
        <v>男</v>
      </c>
      <c r="E51" s="4" t="s">
        <v>55</v>
      </c>
    </row>
    <row r="52" customHeight="1" spans="1:5">
      <c r="A52" s="4">
        <v>50</v>
      </c>
      <c r="B52" s="4" t="s">
        <v>6</v>
      </c>
      <c r="C52" s="4" t="str">
        <f>"黄宗华"</f>
        <v>黄宗华</v>
      </c>
      <c r="D52" s="4" t="str">
        <f t="shared" si="0"/>
        <v>男</v>
      </c>
      <c r="E52" s="4" t="s">
        <v>56</v>
      </c>
    </row>
    <row r="53" customHeight="1" spans="1:5">
      <c r="A53" s="4">
        <v>51</v>
      </c>
      <c r="B53" s="4" t="s">
        <v>6</v>
      </c>
      <c r="C53" s="4" t="str">
        <f>"陈家鹏"</f>
        <v>陈家鹏</v>
      </c>
      <c r="D53" s="4" t="str">
        <f t="shared" si="0"/>
        <v>男</v>
      </c>
      <c r="E53" s="4" t="s">
        <v>57</v>
      </c>
    </row>
    <row r="54" customHeight="1" spans="1:5">
      <c r="A54" s="4">
        <v>52</v>
      </c>
      <c r="B54" s="4" t="s">
        <v>6</v>
      </c>
      <c r="C54" s="4" t="str">
        <f>"秦明聪"</f>
        <v>秦明聪</v>
      </c>
      <c r="D54" s="4" t="str">
        <f t="shared" si="0"/>
        <v>男</v>
      </c>
      <c r="E54" s="4" t="s">
        <v>58</v>
      </c>
    </row>
    <row r="55" customHeight="1" spans="1:5">
      <c r="A55" s="4">
        <v>53</v>
      </c>
      <c r="B55" s="4" t="s">
        <v>6</v>
      </c>
      <c r="C55" s="4" t="str">
        <f>"符春光"</f>
        <v>符春光</v>
      </c>
      <c r="D55" s="4" t="str">
        <f t="shared" si="0"/>
        <v>男</v>
      </c>
      <c r="E55" s="4" t="s">
        <v>59</v>
      </c>
    </row>
    <row r="56" customHeight="1" spans="1:5">
      <c r="A56" s="4">
        <v>54</v>
      </c>
      <c r="B56" s="4" t="s">
        <v>6</v>
      </c>
      <c r="C56" s="4" t="str">
        <f>"卢元凯"</f>
        <v>卢元凯</v>
      </c>
      <c r="D56" s="4" t="str">
        <f t="shared" si="0"/>
        <v>男</v>
      </c>
      <c r="E56" s="4" t="s">
        <v>60</v>
      </c>
    </row>
    <row r="57" customHeight="1" spans="1:5">
      <c r="A57" s="4">
        <v>55</v>
      </c>
      <c r="B57" s="4" t="s">
        <v>6</v>
      </c>
      <c r="C57" s="4" t="str">
        <f>"张旭"</f>
        <v>张旭</v>
      </c>
      <c r="D57" s="4" t="str">
        <f t="shared" si="0"/>
        <v>男</v>
      </c>
      <c r="E57" s="4" t="s">
        <v>61</v>
      </c>
    </row>
    <row r="58" customHeight="1" spans="1:5">
      <c r="A58" s="4">
        <v>56</v>
      </c>
      <c r="B58" s="4" t="s">
        <v>6</v>
      </c>
      <c r="C58" s="4" t="str">
        <f>"程子豪"</f>
        <v>程子豪</v>
      </c>
      <c r="D58" s="4" t="str">
        <f t="shared" si="0"/>
        <v>男</v>
      </c>
      <c r="E58" s="4" t="s">
        <v>62</v>
      </c>
    </row>
    <row r="59" customHeight="1" spans="1:5">
      <c r="A59" s="4">
        <v>57</v>
      </c>
      <c r="B59" s="4" t="s">
        <v>6</v>
      </c>
      <c r="C59" s="4" t="str">
        <f>"吴云"</f>
        <v>吴云</v>
      </c>
      <c r="D59" s="4" t="str">
        <f t="shared" si="0"/>
        <v>男</v>
      </c>
      <c r="E59" s="4" t="s">
        <v>63</v>
      </c>
    </row>
    <row r="60" customHeight="1" spans="1:5">
      <c r="A60" s="4">
        <v>58</v>
      </c>
      <c r="B60" s="4" t="s">
        <v>6</v>
      </c>
      <c r="C60" s="4" t="str">
        <f>"王绥项"</f>
        <v>王绥项</v>
      </c>
      <c r="D60" s="4" t="str">
        <f t="shared" si="0"/>
        <v>男</v>
      </c>
      <c r="E60" s="4" t="s">
        <v>64</v>
      </c>
    </row>
    <row r="61" customHeight="1" spans="1:5">
      <c r="A61" s="4">
        <v>59</v>
      </c>
      <c r="B61" s="4" t="s">
        <v>6</v>
      </c>
      <c r="C61" s="4" t="str">
        <f>"吴维栋"</f>
        <v>吴维栋</v>
      </c>
      <c r="D61" s="4" t="str">
        <f t="shared" si="0"/>
        <v>男</v>
      </c>
      <c r="E61" s="4" t="s">
        <v>65</v>
      </c>
    </row>
    <row r="62" customHeight="1" spans="1:5">
      <c r="A62" s="4">
        <v>60</v>
      </c>
      <c r="B62" s="4" t="s">
        <v>6</v>
      </c>
      <c r="C62" s="4" t="str">
        <f>"苏小树"</f>
        <v>苏小树</v>
      </c>
      <c r="D62" s="4" t="str">
        <f t="shared" si="0"/>
        <v>男</v>
      </c>
      <c r="E62" s="4" t="s">
        <v>66</v>
      </c>
    </row>
    <row r="63" customHeight="1" spans="1:5">
      <c r="A63" s="4">
        <v>61</v>
      </c>
      <c r="B63" s="4" t="s">
        <v>6</v>
      </c>
      <c r="C63" s="4" t="str">
        <f>"王伟聪"</f>
        <v>王伟聪</v>
      </c>
      <c r="D63" s="4" t="str">
        <f t="shared" si="0"/>
        <v>男</v>
      </c>
      <c r="E63" s="4" t="s">
        <v>67</v>
      </c>
    </row>
    <row r="64" customHeight="1" spans="1:5">
      <c r="A64" s="4">
        <v>62</v>
      </c>
      <c r="B64" s="4" t="s">
        <v>6</v>
      </c>
      <c r="C64" s="4" t="str">
        <f>"王宏桦"</f>
        <v>王宏桦</v>
      </c>
      <c r="D64" s="4" t="str">
        <f t="shared" si="0"/>
        <v>男</v>
      </c>
      <c r="E64" s="4" t="s">
        <v>68</v>
      </c>
    </row>
    <row r="65" customHeight="1" spans="1:5">
      <c r="A65" s="4">
        <v>63</v>
      </c>
      <c r="B65" s="4" t="s">
        <v>6</v>
      </c>
      <c r="C65" s="4" t="str">
        <f>"陈礼帅"</f>
        <v>陈礼帅</v>
      </c>
      <c r="D65" s="4" t="str">
        <f t="shared" si="0"/>
        <v>男</v>
      </c>
      <c r="E65" s="4" t="s">
        <v>69</v>
      </c>
    </row>
    <row r="66" customHeight="1" spans="1:5">
      <c r="A66" s="4">
        <v>64</v>
      </c>
      <c r="B66" s="4" t="s">
        <v>6</v>
      </c>
      <c r="C66" s="4" t="str">
        <f>"韩子博"</f>
        <v>韩子博</v>
      </c>
      <c r="D66" s="4" t="str">
        <f t="shared" si="0"/>
        <v>男</v>
      </c>
      <c r="E66" s="4" t="s">
        <v>70</v>
      </c>
    </row>
    <row r="67" customHeight="1" spans="1:5">
      <c r="A67" s="4">
        <v>65</v>
      </c>
      <c r="B67" s="4" t="s">
        <v>6</v>
      </c>
      <c r="C67" s="4" t="str">
        <f>"黎贤人"</f>
        <v>黎贤人</v>
      </c>
      <c r="D67" s="4" t="str">
        <f t="shared" ref="D67:D96" si="1">"男"</f>
        <v>男</v>
      </c>
      <c r="E67" s="4" t="s">
        <v>71</v>
      </c>
    </row>
    <row r="68" customHeight="1" spans="1:5">
      <c r="A68" s="4">
        <v>66</v>
      </c>
      <c r="B68" s="4" t="s">
        <v>6</v>
      </c>
      <c r="C68" s="4" t="str">
        <f>"吴晓宇"</f>
        <v>吴晓宇</v>
      </c>
      <c r="D68" s="4" t="str">
        <f t="shared" si="1"/>
        <v>男</v>
      </c>
      <c r="E68" s="4" t="s">
        <v>72</v>
      </c>
    </row>
    <row r="69" customHeight="1" spans="1:5">
      <c r="A69" s="4">
        <v>67</v>
      </c>
      <c r="B69" s="4" t="s">
        <v>6</v>
      </c>
      <c r="C69" s="4" t="str">
        <f>"曾利辉"</f>
        <v>曾利辉</v>
      </c>
      <c r="D69" s="4" t="str">
        <f t="shared" si="1"/>
        <v>男</v>
      </c>
      <c r="E69" s="4" t="s">
        <v>73</v>
      </c>
    </row>
    <row r="70" customHeight="1" spans="1:5">
      <c r="A70" s="4">
        <v>68</v>
      </c>
      <c r="B70" s="4" t="s">
        <v>6</v>
      </c>
      <c r="C70" s="4" t="str">
        <f>"邓才毅"</f>
        <v>邓才毅</v>
      </c>
      <c r="D70" s="4" t="str">
        <f t="shared" si="1"/>
        <v>男</v>
      </c>
      <c r="E70" s="4" t="s">
        <v>74</v>
      </c>
    </row>
    <row r="71" customHeight="1" spans="1:5">
      <c r="A71" s="4">
        <v>69</v>
      </c>
      <c r="B71" s="4" t="s">
        <v>6</v>
      </c>
      <c r="C71" s="4" t="str">
        <f>"刘庆伟"</f>
        <v>刘庆伟</v>
      </c>
      <c r="D71" s="4" t="str">
        <f t="shared" si="1"/>
        <v>男</v>
      </c>
      <c r="E71" s="4" t="s">
        <v>75</v>
      </c>
    </row>
    <row r="72" customHeight="1" spans="1:5">
      <c r="A72" s="4">
        <v>70</v>
      </c>
      <c r="B72" s="4" t="s">
        <v>6</v>
      </c>
      <c r="C72" s="4" t="str">
        <f>"邢诒焜"</f>
        <v>邢诒焜</v>
      </c>
      <c r="D72" s="4" t="str">
        <f t="shared" si="1"/>
        <v>男</v>
      </c>
      <c r="E72" s="4" t="s">
        <v>76</v>
      </c>
    </row>
    <row r="73" customHeight="1" spans="1:5">
      <c r="A73" s="4">
        <v>71</v>
      </c>
      <c r="B73" s="4" t="s">
        <v>6</v>
      </c>
      <c r="C73" s="4" t="str">
        <f>"吴乾兴"</f>
        <v>吴乾兴</v>
      </c>
      <c r="D73" s="4" t="str">
        <f t="shared" si="1"/>
        <v>男</v>
      </c>
      <c r="E73" s="4" t="s">
        <v>77</v>
      </c>
    </row>
    <row r="74" customHeight="1" spans="1:5">
      <c r="A74" s="4">
        <v>72</v>
      </c>
      <c r="B74" s="4" t="s">
        <v>6</v>
      </c>
      <c r="C74" s="4" t="str">
        <f>"赖家强"</f>
        <v>赖家强</v>
      </c>
      <c r="D74" s="4" t="str">
        <f t="shared" si="1"/>
        <v>男</v>
      </c>
      <c r="E74" s="4" t="s">
        <v>78</v>
      </c>
    </row>
    <row r="75" customHeight="1" spans="1:5">
      <c r="A75" s="4">
        <v>73</v>
      </c>
      <c r="B75" s="4" t="s">
        <v>6</v>
      </c>
      <c r="C75" s="4" t="str">
        <f>"曾令军"</f>
        <v>曾令军</v>
      </c>
      <c r="D75" s="4" t="str">
        <f t="shared" si="1"/>
        <v>男</v>
      </c>
      <c r="E75" s="4" t="s">
        <v>79</v>
      </c>
    </row>
    <row r="76" customHeight="1" spans="1:5">
      <c r="A76" s="4">
        <v>74</v>
      </c>
      <c r="B76" s="4" t="s">
        <v>6</v>
      </c>
      <c r="C76" s="4" t="str">
        <f>"罗建华"</f>
        <v>罗建华</v>
      </c>
      <c r="D76" s="4" t="str">
        <f t="shared" si="1"/>
        <v>男</v>
      </c>
      <c r="E76" s="4" t="s">
        <v>80</v>
      </c>
    </row>
    <row r="77" customHeight="1" spans="1:5">
      <c r="A77" s="4">
        <v>75</v>
      </c>
      <c r="B77" s="4" t="s">
        <v>6</v>
      </c>
      <c r="C77" s="4" t="str">
        <f>"吴英轩"</f>
        <v>吴英轩</v>
      </c>
      <c r="D77" s="4" t="str">
        <f t="shared" si="1"/>
        <v>男</v>
      </c>
      <c r="E77" s="4" t="s">
        <v>81</v>
      </c>
    </row>
    <row r="78" customHeight="1" spans="1:5">
      <c r="A78" s="4">
        <v>76</v>
      </c>
      <c r="B78" s="4" t="s">
        <v>6</v>
      </c>
      <c r="C78" s="4" t="str">
        <f>"林又学"</f>
        <v>林又学</v>
      </c>
      <c r="D78" s="4" t="str">
        <f t="shared" si="1"/>
        <v>男</v>
      </c>
      <c r="E78" s="4" t="s">
        <v>82</v>
      </c>
    </row>
    <row r="79" customHeight="1" spans="1:5">
      <c r="A79" s="4">
        <v>77</v>
      </c>
      <c r="B79" s="4" t="s">
        <v>6</v>
      </c>
      <c r="C79" s="4" t="str">
        <f>"姜鹏"</f>
        <v>姜鹏</v>
      </c>
      <c r="D79" s="4" t="str">
        <f t="shared" si="1"/>
        <v>男</v>
      </c>
      <c r="E79" s="4" t="s">
        <v>83</v>
      </c>
    </row>
    <row r="80" customHeight="1" spans="1:5">
      <c r="A80" s="4">
        <v>78</v>
      </c>
      <c r="B80" s="4" t="s">
        <v>6</v>
      </c>
      <c r="C80" s="4" t="str">
        <f>"毛志明"</f>
        <v>毛志明</v>
      </c>
      <c r="D80" s="4" t="str">
        <f t="shared" si="1"/>
        <v>男</v>
      </c>
      <c r="E80" s="4" t="s">
        <v>84</v>
      </c>
    </row>
    <row r="81" customHeight="1" spans="1:5">
      <c r="A81" s="4">
        <v>79</v>
      </c>
      <c r="B81" s="4" t="s">
        <v>6</v>
      </c>
      <c r="C81" s="4" t="str">
        <f>"吴永庆"</f>
        <v>吴永庆</v>
      </c>
      <c r="D81" s="4" t="str">
        <f t="shared" si="1"/>
        <v>男</v>
      </c>
      <c r="E81" s="4" t="s">
        <v>85</v>
      </c>
    </row>
    <row r="82" customHeight="1" spans="1:5">
      <c r="A82" s="4">
        <v>80</v>
      </c>
      <c r="B82" s="4" t="s">
        <v>6</v>
      </c>
      <c r="C82" s="4" t="str">
        <f>"周子皓"</f>
        <v>周子皓</v>
      </c>
      <c r="D82" s="4" t="str">
        <f t="shared" si="1"/>
        <v>男</v>
      </c>
      <c r="E82" s="4" t="s">
        <v>86</v>
      </c>
    </row>
    <row r="83" customHeight="1" spans="1:5">
      <c r="A83" s="4">
        <v>81</v>
      </c>
      <c r="B83" s="4" t="s">
        <v>6</v>
      </c>
      <c r="C83" s="4" t="str">
        <f>"肖宏俊"</f>
        <v>肖宏俊</v>
      </c>
      <c r="D83" s="4" t="str">
        <f t="shared" si="1"/>
        <v>男</v>
      </c>
      <c r="E83" s="4" t="s">
        <v>87</v>
      </c>
    </row>
    <row r="84" customHeight="1" spans="1:5">
      <c r="A84" s="4">
        <v>82</v>
      </c>
      <c r="B84" s="4" t="s">
        <v>6</v>
      </c>
      <c r="C84" s="4" t="str">
        <f>"曾维成"</f>
        <v>曾维成</v>
      </c>
      <c r="D84" s="4" t="str">
        <f t="shared" si="1"/>
        <v>男</v>
      </c>
      <c r="E84" s="4" t="s">
        <v>88</v>
      </c>
    </row>
    <row r="85" customHeight="1" spans="1:5">
      <c r="A85" s="4">
        <v>83</v>
      </c>
      <c r="B85" s="4" t="s">
        <v>6</v>
      </c>
      <c r="C85" s="4" t="str">
        <f>"唐文海"</f>
        <v>唐文海</v>
      </c>
      <c r="D85" s="4" t="str">
        <f t="shared" si="1"/>
        <v>男</v>
      </c>
      <c r="E85" s="4" t="s">
        <v>89</v>
      </c>
    </row>
    <row r="86" customHeight="1" spans="1:5">
      <c r="A86" s="4">
        <v>84</v>
      </c>
      <c r="B86" s="4" t="s">
        <v>6</v>
      </c>
      <c r="C86" s="4" t="str">
        <f>"卓万鹏"</f>
        <v>卓万鹏</v>
      </c>
      <c r="D86" s="4" t="str">
        <f t="shared" si="1"/>
        <v>男</v>
      </c>
      <c r="E86" s="4" t="s">
        <v>90</v>
      </c>
    </row>
    <row r="87" customHeight="1" spans="1:5">
      <c r="A87" s="4">
        <v>85</v>
      </c>
      <c r="B87" s="4" t="s">
        <v>6</v>
      </c>
      <c r="C87" s="4" t="str">
        <f>"李汉滨"</f>
        <v>李汉滨</v>
      </c>
      <c r="D87" s="4" t="str">
        <f t="shared" si="1"/>
        <v>男</v>
      </c>
      <c r="E87" s="4" t="s">
        <v>91</v>
      </c>
    </row>
    <row r="88" customHeight="1" spans="1:5">
      <c r="A88" s="4">
        <v>86</v>
      </c>
      <c r="B88" s="4" t="s">
        <v>6</v>
      </c>
      <c r="C88" s="4" t="str">
        <f>"庄志光"</f>
        <v>庄志光</v>
      </c>
      <c r="D88" s="4" t="str">
        <f t="shared" si="1"/>
        <v>男</v>
      </c>
      <c r="E88" s="4" t="s">
        <v>92</v>
      </c>
    </row>
    <row r="89" customHeight="1" spans="1:5">
      <c r="A89" s="4">
        <v>87</v>
      </c>
      <c r="B89" s="4" t="s">
        <v>6</v>
      </c>
      <c r="C89" s="4" t="str">
        <f>"邢孔君"</f>
        <v>邢孔君</v>
      </c>
      <c r="D89" s="4" t="str">
        <f t="shared" si="1"/>
        <v>男</v>
      </c>
      <c r="E89" s="4" t="s">
        <v>93</v>
      </c>
    </row>
    <row r="90" customHeight="1" spans="1:5">
      <c r="A90" s="4">
        <v>88</v>
      </c>
      <c r="B90" s="4" t="s">
        <v>6</v>
      </c>
      <c r="C90" s="4" t="str">
        <f>"吴育先"</f>
        <v>吴育先</v>
      </c>
      <c r="D90" s="4" t="str">
        <f t="shared" si="1"/>
        <v>男</v>
      </c>
      <c r="E90" s="4" t="s">
        <v>94</v>
      </c>
    </row>
    <row r="91" customHeight="1" spans="1:5">
      <c r="A91" s="4">
        <v>89</v>
      </c>
      <c r="B91" s="4" t="s">
        <v>6</v>
      </c>
      <c r="C91" s="4" t="str">
        <f>"陈汉威"</f>
        <v>陈汉威</v>
      </c>
      <c r="D91" s="4" t="str">
        <f t="shared" si="1"/>
        <v>男</v>
      </c>
      <c r="E91" s="4" t="s">
        <v>95</v>
      </c>
    </row>
    <row r="92" customHeight="1" spans="1:5">
      <c r="A92" s="4">
        <v>90</v>
      </c>
      <c r="B92" s="4" t="s">
        <v>6</v>
      </c>
      <c r="C92" s="4" t="str">
        <f>"徐九龙"</f>
        <v>徐九龙</v>
      </c>
      <c r="D92" s="4" t="str">
        <f t="shared" si="1"/>
        <v>男</v>
      </c>
      <c r="E92" s="4" t="s">
        <v>96</v>
      </c>
    </row>
    <row r="93" customHeight="1" spans="1:5">
      <c r="A93" s="4">
        <v>91</v>
      </c>
      <c r="B93" s="4" t="s">
        <v>6</v>
      </c>
      <c r="C93" s="4" t="str">
        <f>"陆柏霖"</f>
        <v>陆柏霖</v>
      </c>
      <c r="D93" s="4" t="str">
        <f t="shared" si="1"/>
        <v>男</v>
      </c>
      <c r="E93" s="4" t="s">
        <v>97</v>
      </c>
    </row>
    <row r="94" customHeight="1" spans="1:5">
      <c r="A94" s="4">
        <v>92</v>
      </c>
      <c r="B94" s="4" t="s">
        <v>6</v>
      </c>
      <c r="C94" s="4" t="str">
        <f>"韦传子"</f>
        <v>韦传子</v>
      </c>
      <c r="D94" s="4" t="str">
        <f t="shared" si="1"/>
        <v>男</v>
      </c>
      <c r="E94" s="4" t="s">
        <v>98</v>
      </c>
    </row>
    <row r="95" customHeight="1" spans="1:5">
      <c r="A95" s="4">
        <v>93</v>
      </c>
      <c r="B95" s="4" t="s">
        <v>6</v>
      </c>
      <c r="C95" s="4" t="str">
        <f>"关业振"</f>
        <v>关业振</v>
      </c>
      <c r="D95" s="4" t="str">
        <f t="shared" si="1"/>
        <v>男</v>
      </c>
      <c r="E95" s="4" t="s">
        <v>99</v>
      </c>
    </row>
    <row r="96" customHeight="1" spans="1:5">
      <c r="A96" s="4">
        <v>94</v>
      </c>
      <c r="B96" s="4" t="s">
        <v>6</v>
      </c>
      <c r="C96" s="4" t="str">
        <f>"吴振文"</f>
        <v>吴振文</v>
      </c>
      <c r="D96" s="4" t="str">
        <f t="shared" si="1"/>
        <v>男</v>
      </c>
      <c r="E96" s="4" t="s">
        <v>100</v>
      </c>
    </row>
    <row r="97" customHeight="1" spans="1:5">
      <c r="A97" s="4">
        <v>95</v>
      </c>
      <c r="B97" s="4" t="s">
        <v>101</v>
      </c>
      <c r="C97" s="4" t="str">
        <f>"周娇娜"</f>
        <v>周娇娜</v>
      </c>
      <c r="D97" s="4" t="str">
        <f t="shared" ref="D97:D160" si="2">"女"</f>
        <v>女</v>
      </c>
      <c r="E97" s="4" t="s">
        <v>102</v>
      </c>
    </row>
    <row r="98" customHeight="1" spans="1:5">
      <c r="A98" s="4">
        <v>96</v>
      </c>
      <c r="B98" s="4" t="s">
        <v>101</v>
      </c>
      <c r="C98" s="4" t="str">
        <f>"陈雪璃"</f>
        <v>陈雪璃</v>
      </c>
      <c r="D98" s="4" t="str">
        <f t="shared" si="2"/>
        <v>女</v>
      </c>
      <c r="E98" s="4" t="s">
        <v>103</v>
      </c>
    </row>
    <row r="99" customHeight="1" spans="1:5">
      <c r="A99" s="4">
        <v>97</v>
      </c>
      <c r="B99" s="4" t="s">
        <v>101</v>
      </c>
      <c r="C99" s="4" t="str">
        <f>"吴望转"</f>
        <v>吴望转</v>
      </c>
      <c r="D99" s="4" t="str">
        <f t="shared" si="2"/>
        <v>女</v>
      </c>
      <c r="E99" s="4" t="s">
        <v>104</v>
      </c>
    </row>
    <row r="100" customHeight="1" spans="1:5">
      <c r="A100" s="4">
        <v>98</v>
      </c>
      <c r="B100" s="4" t="s">
        <v>101</v>
      </c>
      <c r="C100" s="4" t="str">
        <f>"赵萱"</f>
        <v>赵萱</v>
      </c>
      <c r="D100" s="4" t="str">
        <f t="shared" si="2"/>
        <v>女</v>
      </c>
      <c r="E100" s="4" t="s">
        <v>105</v>
      </c>
    </row>
    <row r="101" customHeight="1" spans="1:5">
      <c r="A101" s="4">
        <v>99</v>
      </c>
      <c r="B101" s="4" t="s">
        <v>101</v>
      </c>
      <c r="C101" s="4" t="str">
        <f>"李露"</f>
        <v>李露</v>
      </c>
      <c r="D101" s="4" t="str">
        <f t="shared" si="2"/>
        <v>女</v>
      </c>
      <c r="E101" s="4" t="s">
        <v>106</v>
      </c>
    </row>
    <row r="102" customHeight="1" spans="1:5">
      <c r="A102" s="4">
        <v>100</v>
      </c>
      <c r="B102" s="4" t="s">
        <v>101</v>
      </c>
      <c r="C102" s="4" t="str">
        <f>"谭莉琼"</f>
        <v>谭莉琼</v>
      </c>
      <c r="D102" s="4" t="str">
        <f t="shared" si="2"/>
        <v>女</v>
      </c>
      <c r="E102" s="4" t="s">
        <v>107</v>
      </c>
    </row>
    <row r="103" customHeight="1" spans="1:5">
      <c r="A103" s="4">
        <v>101</v>
      </c>
      <c r="B103" s="4" t="s">
        <v>101</v>
      </c>
      <c r="C103" s="4" t="str">
        <f>"黄琪"</f>
        <v>黄琪</v>
      </c>
      <c r="D103" s="4" t="str">
        <f t="shared" si="2"/>
        <v>女</v>
      </c>
      <c r="E103" s="4" t="s">
        <v>108</v>
      </c>
    </row>
    <row r="104" customHeight="1" spans="1:5">
      <c r="A104" s="4">
        <v>102</v>
      </c>
      <c r="B104" s="4" t="s">
        <v>101</v>
      </c>
      <c r="C104" s="4" t="str">
        <f>"苏乃萍"</f>
        <v>苏乃萍</v>
      </c>
      <c r="D104" s="4" t="str">
        <f t="shared" si="2"/>
        <v>女</v>
      </c>
      <c r="E104" s="4" t="s">
        <v>109</v>
      </c>
    </row>
    <row r="105" customHeight="1" spans="1:5">
      <c r="A105" s="4">
        <v>103</v>
      </c>
      <c r="B105" s="4" t="s">
        <v>101</v>
      </c>
      <c r="C105" s="4" t="str">
        <f>"麦丽莎"</f>
        <v>麦丽莎</v>
      </c>
      <c r="D105" s="4" t="str">
        <f t="shared" si="2"/>
        <v>女</v>
      </c>
      <c r="E105" s="4" t="s">
        <v>110</v>
      </c>
    </row>
    <row r="106" customHeight="1" spans="1:5">
      <c r="A106" s="4">
        <v>104</v>
      </c>
      <c r="B106" s="4" t="s">
        <v>101</v>
      </c>
      <c r="C106" s="4" t="str">
        <f>"高映"</f>
        <v>高映</v>
      </c>
      <c r="D106" s="4" t="str">
        <f t="shared" si="2"/>
        <v>女</v>
      </c>
      <c r="E106" s="4" t="s">
        <v>111</v>
      </c>
    </row>
    <row r="107" customHeight="1" spans="1:5">
      <c r="A107" s="4">
        <v>105</v>
      </c>
      <c r="B107" s="4" t="s">
        <v>101</v>
      </c>
      <c r="C107" s="4" t="str">
        <f>"黄蕊"</f>
        <v>黄蕊</v>
      </c>
      <c r="D107" s="4" t="str">
        <f t="shared" si="2"/>
        <v>女</v>
      </c>
      <c r="E107" s="4" t="s">
        <v>112</v>
      </c>
    </row>
    <row r="108" customHeight="1" spans="1:5">
      <c r="A108" s="4">
        <v>106</v>
      </c>
      <c r="B108" s="4" t="s">
        <v>101</v>
      </c>
      <c r="C108" s="4" t="str">
        <f>"杨艳萍"</f>
        <v>杨艳萍</v>
      </c>
      <c r="D108" s="4" t="str">
        <f t="shared" si="2"/>
        <v>女</v>
      </c>
      <c r="E108" s="4" t="s">
        <v>113</v>
      </c>
    </row>
    <row r="109" customHeight="1" spans="1:5">
      <c r="A109" s="4">
        <v>107</v>
      </c>
      <c r="B109" s="4" t="s">
        <v>101</v>
      </c>
      <c r="C109" s="4" t="str">
        <f>"陈晓弘"</f>
        <v>陈晓弘</v>
      </c>
      <c r="D109" s="4" t="str">
        <f t="shared" si="2"/>
        <v>女</v>
      </c>
      <c r="E109" s="4" t="s">
        <v>114</v>
      </c>
    </row>
    <row r="110" customHeight="1" spans="1:5">
      <c r="A110" s="4">
        <v>108</v>
      </c>
      <c r="B110" s="4" t="s">
        <v>101</v>
      </c>
      <c r="C110" s="4" t="str">
        <f>"林姗姗"</f>
        <v>林姗姗</v>
      </c>
      <c r="D110" s="4" t="str">
        <f t="shared" si="2"/>
        <v>女</v>
      </c>
      <c r="E110" s="4" t="s">
        <v>115</v>
      </c>
    </row>
    <row r="111" customHeight="1" spans="1:5">
      <c r="A111" s="4">
        <v>109</v>
      </c>
      <c r="B111" s="4" t="s">
        <v>101</v>
      </c>
      <c r="C111" s="4" t="str">
        <f>"胡玉婷"</f>
        <v>胡玉婷</v>
      </c>
      <c r="D111" s="4" t="str">
        <f t="shared" si="2"/>
        <v>女</v>
      </c>
      <c r="E111" s="4" t="s">
        <v>116</v>
      </c>
    </row>
    <row r="112" customHeight="1" spans="1:5">
      <c r="A112" s="4">
        <v>110</v>
      </c>
      <c r="B112" s="4" t="s">
        <v>101</v>
      </c>
      <c r="C112" s="4" t="str">
        <f>"朱恋"</f>
        <v>朱恋</v>
      </c>
      <c r="D112" s="4" t="str">
        <f t="shared" si="2"/>
        <v>女</v>
      </c>
      <c r="E112" s="4" t="s">
        <v>117</v>
      </c>
    </row>
    <row r="113" customHeight="1" spans="1:5">
      <c r="A113" s="4">
        <v>111</v>
      </c>
      <c r="B113" s="4" t="s">
        <v>101</v>
      </c>
      <c r="C113" s="4" t="str">
        <f>"李蕾"</f>
        <v>李蕾</v>
      </c>
      <c r="D113" s="4" t="str">
        <f t="shared" si="2"/>
        <v>女</v>
      </c>
      <c r="E113" s="4" t="s">
        <v>118</v>
      </c>
    </row>
    <row r="114" customHeight="1" spans="1:5">
      <c r="A114" s="4">
        <v>112</v>
      </c>
      <c r="B114" s="4" t="s">
        <v>101</v>
      </c>
      <c r="C114" s="4" t="str">
        <f>"冯丽珊"</f>
        <v>冯丽珊</v>
      </c>
      <c r="D114" s="4" t="str">
        <f t="shared" si="2"/>
        <v>女</v>
      </c>
      <c r="E114" s="4" t="s">
        <v>119</v>
      </c>
    </row>
    <row r="115" customHeight="1" spans="1:5">
      <c r="A115" s="4">
        <v>113</v>
      </c>
      <c r="B115" s="4" t="s">
        <v>101</v>
      </c>
      <c r="C115" s="4" t="str">
        <f>"李晴"</f>
        <v>李晴</v>
      </c>
      <c r="D115" s="4" t="str">
        <f t="shared" si="2"/>
        <v>女</v>
      </c>
      <c r="E115" s="4" t="s">
        <v>120</v>
      </c>
    </row>
    <row r="116" customHeight="1" spans="1:5">
      <c r="A116" s="4">
        <v>114</v>
      </c>
      <c r="B116" s="4" t="s">
        <v>101</v>
      </c>
      <c r="C116" s="4" t="str">
        <f>"吉茜"</f>
        <v>吉茜</v>
      </c>
      <c r="D116" s="4" t="str">
        <f t="shared" si="2"/>
        <v>女</v>
      </c>
      <c r="E116" s="4" t="s">
        <v>121</v>
      </c>
    </row>
    <row r="117" customHeight="1" spans="1:5">
      <c r="A117" s="4">
        <v>115</v>
      </c>
      <c r="B117" s="4" t="s">
        <v>101</v>
      </c>
      <c r="C117" s="4" t="str">
        <f>"虞晶晶"</f>
        <v>虞晶晶</v>
      </c>
      <c r="D117" s="4" t="str">
        <f t="shared" si="2"/>
        <v>女</v>
      </c>
      <c r="E117" s="4" t="s">
        <v>122</v>
      </c>
    </row>
    <row r="118" customHeight="1" spans="1:5">
      <c r="A118" s="4">
        <v>116</v>
      </c>
      <c r="B118" s="4" t="s">
        <v>101</v>
      </c>
      <c r="C118" s="4" t="str">
        <f>"黄小妹"</f>
        <v>黄小妹</v>
      </c>
      <c r="D118" s="4" t="str">
        <f t="shared" si="2"/>
        <v>女</v>
      </c>
      <c r="E118" s="4" t="s">
        <v>123</v>
      </c>
    </row>
    <row r="119" customHeight="1" spans="1:5">
      <c r="A119" s="4">
        <v>117</v>
      </c>
      <c r="B119" s="4" t="s">
        <v>101</v>
      </c>
      <c r="C119" s="4" t="str">
        <f>"梁竞立"</f>
        <v>梁竞立</v>
      </c>
      <c r="D119" s="4" t="str">
        <f t="shared" si="2"/>
        <v>女</v>
      </c>
      <c r="E119" s="4" t="s">
        <v>124</v>
      </c>
    </row>
    <row r="120" customHeight="1" spans="1:5">
      <c r="A120" s="4">
        <v>118</v>
      </c>
      <c r="B120" s="4" t="s">
        <v>101</v>
      </c>
      <c r="C120" s="4" t="str">
        <f>"麻海燕"</f>
        <v>麻海燕</v>
      </c>
      <c r="D120" s="4" t="str">
        <f t="shared" si="2"/>
        <v>女</v>
      </c>
      <c r="E120" s="4" t="s">
        <v>125</v>
      </c>
    </row>
    <row r="121" customHeight="1" spans="1:5">
      <c r="A121" s="4">
        <v>119</v>
      </c>
      <c r="B121" s="4" t="s">
        <v>101</v>
      </c>
      <c r="C121" s="4" t="str">
        <f>"赵玉梅"</f>
        <v>赵玉梅</v>
      </c>
      <c r="D121" s="4" t="str">
        <f t="shared" si="2"/>
        <v>女</v>
      </c>
      <c r="E121" s="4" t="s">
        <v>126</v>
      </c>
    </row>
    <row r="122" customHeight="1" spans="1:5">
      <c r="A122" s="4">
        <v>120</v>
      </c>
      <c r="B122" s="4" t="s">
        <v>101</v>
      </c>
      <c r="C122" s="4" t="str">
        <f>"钟兴淼"</f>
        <v>钟兴淼</v>
      </c>
      <c r="D122" s="4" t="str">
        <f t="shared" si="2"/>
        <v>女</v>
      </c>
      <c r="E122" s="4" t="s">
        <v>127</v>
      </c>
    </row>
    <row r="123" customHeight="1" spans="1:5">
      <c r="A123" s="4">
        <v>121</v>
      </c>
      <c r="B123" s="4" t="s">
        <v>101</v>
      </c>
      <c r="C123" s="4" t="str">
        <f>"邢婉"</f>
        <v>邢婉</v>
      </c>
      <c r="D123" s="4" t="str">
        <f t="shared" si="2"/>
        <v>女</v>
      </c>
      <c r="E123" s="4" t="s">
        <v>128</v>
      </c>
    </row>
    <row r="124" customHeight="1" spans="1:5">
      <c r="A124" s="4">
        <v>122</v>
      </c>
      <c r="B124" s="4" t="s">
        <v>101</v>
      </c>
      <c r="C124" s="4" t="str">
        <f>"韦晓兰"</f>
        <v>韦晓兰</v>
      </c>
      <c r="D124" s="4" t="str">
        <f t="shared" si="2"/>
        <v>女</v>
      </c>
      <c r="E124" s="4" t="s">
        <v>129</v>
      </c>
    </row>
    <row r="125" customHeight="1" spans="1:5">
      <c r="A125" s="4">
        <v>123</v>
      </c>
      <c r="B125" s="4" t="s">
        <v>101</v>
      </c>
      <c r="C125" s="4" t="str">
        <f>"钟佳霖"</f>
        <v>钟佳霖</v>
      </c>
      <c r="D125" s="4" t="str">
        <f t="shared" si="2"/>
        <v>女</v>
      </c>
      <c r="E125" s="4" t="s">
        <v>130</v>
      </c>
    </row>
    <row r="126" customHeight="1" spans="1:5">
      <c r="A126" s="4">
        <v>124</v>
      </c>
      <c r="B126" s="4" t="s">
        <v>101</v>
      </c>
      <c r="C126" s="4" t="str">
        <f>"许雪梅"</f>
        <v>许雪梅</v>
      </c>
      <c r="D126" s="4" t="str">
        <f t="shared" si="2"/>
        <v>女</v>
      </c>
      <c r="E126" s="4" t="s">
        <v>131</v>
      </c>
    </row>
    <row r="127" customHeight="1" spans="1:5">
      <c r="A127" s="4">
        <v>125</v>
      </c>
      <c r="B127" s="4" t="s">
        <v>101</v>
      </c>
      <c r="C127" s="4" t="str">
        <f>"万丹红"</f>
        <v>万丹红</v>
      </c>
      <c r="D127" s="4" t="str">
        <f t="shared" si="2"/>
        <v>女</v>
      </c>
      <c r="E127" s="4" t="s">
        <v>132</v>
      </c>
    </row>
    <row r="128" customHeight="1" spans="1:5">
      <c r="A128" s="4">
        <v>126</v>
      </c>
      <c r="B128" s="4" t="s">
        <v>101</v>
      </c>
      <c r="C128" s="4" t="str">
        <f>"周庆珊"</f>
        <v>周庆珊</v>
      </c>
      <c r="D128" s="4" t="str">
        <f t="shared" si="2"/>
        <v>女</v>
      </c>
      <c r="E128" s="4" t="s">
        <v>133</v>
      </c>
    </row>
    <row r="129" customHeight="1" spans="1:5">
      <c r="A129" s="4">
        <v>127</v>
      </c>
      <c r="B129" s="4" t="s">
        <v>101</v>
      </c>
      <c r="C129" s="4" t="str">
        <f>"吴雄翠"</f>
        <v>吴雄翠</v>
      </c>
      <c r="D129" s="4" t="str">
        <f t="shared" si="2"/>
        <v>女</v>
      </c>
      <c r="E129" s="4" t="s">
        <v>134</v>
      </c>
    </row>
    <row r="130" customHeight="1" spans="1:5">
      <c r="A130" s="4">
        <v>128</v>
      </c>
      <c r="B130" s="4" t="s">
        <v>101</v>
      </c>
      <c r="C130" s="4" t="str">
        <f>"顾楠楠"</f>
        <v>顾楠楠</v>
      </c>
      <c r="D130" s="4" t="str">
        <f t="shared" si="2"/>
        <v>女</v>
      </c>
      <c r="E130" s="4" t="s">
        <v>135</v>
      </c>
    </row>
    <row r="131" customHeight="1" spans="1:5">
      <c r="A131" s="4">
        <v>129</v>
      </c>
      <c r="B131" s="4" t="s">
        <v>101</v>
      </c>
      <c r="C131" s="4" t="str">
        <f>"王海云"</f>
        <v>王海云</v>
      </c>
      <c r="D131" s="4" t="str">
        <f t="shared" si="2"/>
        <v>女</v>
      </c>
      <c r="E131" s="4" t="s">
        <v>136</v>
      </c>
    </row>
    <row r="132" customHeight="1" spans="1:5">
      <c r="A132" s="4">
        <v>130</v>
      </c>
      <c r="B132" s="4" t="s">
        <v>101</v>
      </c>
      <c r="C132" s="4" t="str">
        <f>"秦梦笛"</f>
        <v>秦梦笛</v>
      </c>
      <c r="D132" s="4" t="str">
        <f t="shared" si="2"/>
        <v>女</v>
      </c>
      <c r="E132" s="4" t="s">
        <v>137</v>
      </c>
    </row>
    <row r="133" customHeight="1" spans="1:5">
      <c r="A133" s="4">
        <v>131</v>
      </c>
      <c r="B133" s="4" t="s">
        <v>101</v>
      </c>
      <c r="C133" s="4" t="str">
        <f>"王海莉"</f>
        <v>王海莉</v>
      </c>
      <c r="D133" s="4" t="str">
        <f t="shared" si="2"/>
        <v>女</v>
      </c>
      <c r="E133" s="4" t="s">
        <v>138</v>
      </c>
    </row>
    <row r="134" customHeight="1" spans="1:5">
      <c r="A134" s="4">
        <v>132</v>
      </c>
      <c r="B134" s="4" t="s">
        <v>101</v>
      </c>
      <c r="C134" s="4" t="str">
        <f>"符美金"</f>
        <v>符美金</v>
      </c>
      <c r="D134" s="4" t="str">
        <f t="shared" si="2"/>
        <v>女</v>
      </c>
      <c r="E134" s="4" t="s">
        <v>139</v>
      </c>
    </row>
    <row r="135" customHeight="1" spans="1:5">
      <c r="A135" s="4">
        <v>133</v>
      </c>
      <c r="B135" s="4" t="s">
        <v>101</v>
      </c>
      <c r="C135" s="4" t="str">
        <f>"徐梦然"</f>
        <v>徐梦然</v>
      </c>
      <c r="D135" s="4" t="str">
        <f t="shared" si="2"/>
        <v>女</v>
      </c>
      <c r="E135" s="4" t="s">
        <v>140</v>
      </c>
    </row>
    <row r="136" customHeight="1" spans="1:5">
      <c r="A136" s="4">
        <v>134</v>
      </c>
      <c r="B136" s="4" t="s">
        <v>101</v>
      </c>
      <c r="C136" s="4" t="str">
        <f>"吴宇"</f>
        <v>吴宇</v>
      </c>
      <c r="D136" s="4" t="str">
        <f t="shared" si="2"/>
        <v>女</v>
      </c>
      <c r="E136" s="4" t="s">
        <v>141</v>
      </c>
    </row>
    <row r="137" customHeight="1" spans="1:5">
      <c r="A137" s="4">
        <v>135</v>
      </c>
      <c r="B137" s="4" t="s">
        <v>101</v>
      </c>
      <c r="C137" s="4" t="str">
        <f>"韦海珍"</f>
        <v>韦海珍</v>
      </c>
      <c r="D137" s="4" t="str">
        <f t="shared" si="2"/>
        <v>女</v>
      </c>
      <c r="E137" s="4" t="s">
        <v>142</v>
      </c>
    </row>
    <row r="138" customHeight="1" spans="1:5">
      <c r="A138" s="4">
        <v>136</v>
      </c>
      <c r="B138" s="4" t="s">
        <v>101</v>
      </c>
      <c r="C138" s="4" t="str">
        <f>"黄培玉"</f>
        <v>黄培玉</v>
      </c>
      <c r="D138" s="4" t="str">
        <f t="shared" si="2"/>
        <v>女</v>
      </c>
      <c r="E138" s="4" t="s">
        <v>143</v>
      </c>
    </row>
    <row r="139" customHeight="1" spans="1:5">
      <c r="A139" s="4">
        <v>137</v>
      </c>
      <c r="B139" s="4" t="s">
        <v>101</v>
      </c>
      <c r="C139" s="4" t="str">
        <f>"黄舒芮"</f>
        <v>黄舒芮</v>
      </c>
      <c r="D139" s="4" t="str">
        <f t="shared" si="2"/>
        <v>女</v>
      </c>
      <c r="E139" s="4" t="s">
        <v>144</v>
      </c>
    </row>
    <row r="140" customHeight="1" spans="1:5">
      <c r="A140" s="4">
        <v>138</v>
      </c>
      <c r="B140" s="4" t="s">
        <v>101</v>
      </c>
      <c r="C140" s="4" t="str">
        <f>"张玲玲"</f>
        <v>张玲玲</v>
      </c>
      <c r="D140" s="4" t="str">
        <f t="shared" si="2"/>
        <v>女</v>
      </c>
      <c r="E140" s="4" t="s">
        <v>145</v>
      </c>
    </row>
    <row r="141" customHeight="1" spans="1:5">
      <c r="A141" s="4">
        <v>139</v>
      </c>
      <c r="B141" s="4" t="s">
        <v>101</v>
      </c>
      <c r="C141" s="4" t="str">
        <f>"菲茹扎·吾提库尔"</f>
        <v>菲茹扎·吾提库尔</v>
      </c>
      <c r="D141" s="4" t="str">
        <f t="shared" si="2"/>
        <v>女</v>
      </c>
      <c r="E141" s="4" t="s">
        <v>146</v>
      </c>
    </row>
    <row r="142" customHeight="1" spans="1:5">
      <c r="A142" s="4">
        <v>140</v>
      </c>
      <c r="B142" s="4" t="s">
        <v>101</v>
      </c>
      <c r="C142" s="4" t="str">
        <f>"吴淑苹"</f>
        <v>吴淑苹</v>
      </c>
      <c r="D142" s="4" t="str">
        <f t="shared" si="2"/>
        <v>女</v>
      </c>
      <c r="E142" s="4" t="s">
        <v>147</v>
      </c>
    </row>
    <row r="143" customHeight="1" spans="1:5">
      <c r="A143" s="4">
        <v>141</v>
      </c>
      <c r="B143" s="4" t="s">
        <v>101</v>
      </c>
      <c r="C143" s="4" t="str">
        <f>"杜梦琦"</f>
        <v>杜梦琦</v>
      </c>
      <c r="D143" s="4" t="str">
        <f t="shared" si="2"/>
        <v>女</v>
      </c>
      <c r="E143" s="4" t="s">
        <v>148</v>
      </c>
    </row>
    <row r="144" customHeight="1" spans="1:5">
      <c r="A144" s="4">
        <v>142</v>
      </c>
      <c r="B144" s="4" t="s">
        <v>101</v>
      </c>
      <c r="C144" s="4" t="str">
        <f>"王艺静"</f>
        <v>王艺静</v>
      </c>
      <c r="D144" s="4" t="str">
        <f t="shared" si="2"/>
        <v>女</v>
      </c>
      <c r="E144" s="4" t="s">
        <v>149</v>
      </c>
    </row>
    <row r="145" customHeight="1" spans="1:5">
      <c r="A145" s="4">
        <v>143</v>
      </c>
      <c r="B145" s="4" t="s">
        <v>101</v>
      </c>
      <c r="C145" s="4" t="str">
        <f>"李育雄"</f>
        <v>李育雄</v>
      </c>
      <c r="D145" s="4" t="str">
        <f t="shared" si="2"/>
        <v>女</v>
      </c>
      <c r="E145" s="4" t="s">
        <v>150</v>
      </c>
    </row>
    <row r="146" customHeight="1" spans="1:5">
      <c r="A146" s="4">
        <v>144</v>
      </c>
      <c r="B146" s="4" t="s">
        <v>101</v>
      </c>
      <c r="C146" s="4" t="str">
        <f>"方洁"</f>
        <v>方洁</v>
      </c>
      <c r="D146" s="4" t="str">
        <f t="shared" si="2"/>
        <v>女</v>
      </c>
      <c r="E146" s="4" t="s">
        <v>151</v>
      </c>
    </row>
    <row r="147" customHeight="1" spans="1:5">
      <c r="A147" s="4">
        <v>145</v>
      </c>
      <c r="B147" s="4" t="s">
        <v>101</v>
      </c>
      <c r="C147" s="4" t="str">
        <f>"曾春"</f>
        <v>曾春</v>
      </c>
      <c r="D147" s="4" t="str">
        <f t="shared" si="2"/>
        <v>女</v>
      </c>
      <c r="E147" s="4" t="s">
        <v>152</v>
      </c>
    </row>
    <row r="148" customHeight="1" spans="1:5">
      <c r="A148" s="4">
        <v>146</v>
      </c>
      <c r="B148" s="4" t="s">
        <v>101</v>
      </c>
      <c r="C148" s="4" t="str">
        <f>"郭秀梅"</f>
        <v>郭秀梅</v>
      </c>
      <c r="D148" s="4" t="str">
        <f t="shared" si="2"/>
        <v>女</v>
      </c>
      <c r="E148" s="4" t="s">
        <v>153</v>
      </c>
    </row>
    <row r="149" customHeight="1" spans="1:5">
      <c r="A149" s="4">
        <v>147</v>
      </c>
      <c r="B149" s="4" t="s">
        <v>101</v>
      </c>
      <c r="C149" s="4" t="str">
        <f>"黎兴香"</f>
        <v>黎兴香</v>
      </c>
      <c r="D149" s="4" t="str">
        <f t="shared" si="2"/>
        <v>女</v>
      </c>
      <c r="E149" s="4" t="s">
        <v>154</v>
      </c>
    </row>
    <row r="150" customHeight="1" spans="1:5">
      <c r="A150" s="4">
        <v>148</v>
      </c>
      <c r="B150" s="4" t="s">
        <v>101</v>
      </c>
      <c r="C150" s="4" t="str">
        <f>"吴乾丽"</f>
        <v>吴乾丽</v>
      </c>
      <c r="D150" s="4" t="str">
        <f t="shared" si="2"/>
        <v>女</v>
      </c>
      <c r="E150" s="4" t="s">
        <v>155</v>
      </c>
    </row>
    <row r="151" customHeight="1" spans="1:5">
      <c r="A151" s="4">
        <v>149</v>
      </c>
      <c r="B151" s="4" t="s">
        <v>101</v>
      </c>
      <c r="C151" s="4" t="str">
        <f>"黄立霞"</f>
        <v>黄立霞</v>
      </c>
      <c r="D151" s="4" t="str">
        <f t="shared" si="2"/>
        <v>女</v>
      </c>
      <c r="E151" s="4" t="s">
        <v>156</v>
      </c>
    </row>
    <row r="152" customHeight="1" spans="1:5">
      <c r="A152" s="4">
        <v>150</v>
      </c>
      <c r="B152" s="4" t="s">
        <v>101</v>
      </c>
      <c r="C152" s="4" t="str">
        <f>"王丽文"</f>
        <v>王丽文</v>
      </c>
      <c r="D152" s="4" t="str">
        <f t="shared" si="2"/>
        <v>女</v>
      </c>
      <c r="E152" s="4" t="s">
        <v>157</v>
      </c>
    </row>
    <row r="153" customHeight="1" spans="1:5">
      <c r="A153" s="4">
        <v>151</v>
      </c>
      <c r="B153" s="4" t="s">
        <v>101</v>
      </c>
      <c r="C153" s="4" t="str">
        <f>"吴佳慧"</f>
        <v>吴佳慧</v>
      </c>
      <c r="D153" s="4" t="str">
        <f t="shared" si="2"/>
        <v>女</v>
      </c>
      <c r="E153" s="4" t="s">
        <v>158</v>
      </c>
    </row>
    <row r="154" customHeight="1" spans="1:5">
      <c r="A154" s="4">
        <v>152</v>
      </c>
      <c r="B154" s="4" t="s">
        <v>101</v>
      </c>
      <c r="C154" s="4" t="str">
        <f>"吴惠敏"</f>
        <v>吴惠敏</v>
      </c>
      <c r="D154" s="4" t="str">
        <f t="shared" si="2"/>
        <v>女</v>
      </c>
      <c r="E154" s="4" t="s">
        <v>159</v>
      </c>
    </row>
    <row r="155" customHeight="1" spans="1:5">
      <c r="A155" s="4">
        <v>153</v>
      </c>
      <c r="B155" s="4" t="s">
        <v>101</v>
      </c>
      <c r="C155" s="4" t="str">
        <f>"吴海琴"</f>
        <v>吴海琴</v>
      </c>
      <c r="D155" s="4" t="str">
        <f t="shared" si="2"/>
        <v>女</v>
      </c>
      <c r="E155" s="4" t="s">
        <v>160</v>
      </c>
    </row>
    <row r="156" customHeight="1" spans="1:5">
      <c r="A156" s="4">
        <v>154</v>
      </c>
      <c r="B156" s="4" t="s">
        <v>101</v>
      </c>
      <c r="C156" s="4" t="str">
        <f>"谢宛汝"</f>
        <v>谢宛汝</v>
      </c>
      <c r="D156" s="4" t="str">
        <f t="shared" si="2"/>
        <v>女</v>
      </c>
      <c r="E156" s="4" t="s">
        <v>161</v>
      </c>
    </row>
    <row r="157" customHeight="1" spans="1:5">
      <c r="A157" s="4">
        <v>155</v>
      </c>
      <c r="B157" s="4" t="s">
        <v>101</v>
      </c>
      <c r="C157" s="4" t="str">
        <f>"陈佳曼"</f>
        <v>陈佳曼</v>
      </c>
      <c r="D157" s="4" t="str">
        <f t="shared" si="2"/>
        <v>女</v>
      </c>
      <c r="E157" s="4" t="s">
        <v>162</v>
      </c>
    </row>
    <row r="158" customHeight="1" spans="1:5">
      <c r="A158" s="4">
        <v>156</v>
      </c>
      <c r="B158" s="4" t="s">
        <v>101</v>
      </c>
      <c r="C158" s="4" t="str">
        <f>"王琼妹"</f>
        <v>王琼妹</v>
      </c>
      <c r="D158" s="4" t="str">
        <f t="shared" si="2"/>
        <v>女</v>
      </c>
      <c r="E158" s="4" t="s">
        <v>163</v>
      </c>
    </row>
    <row r="159" customHeight="1" spans="1:5">
      <c r="A159" s="4">
        <v>157</v>
      </c>
      <c r="B159" s="4" t="s">
        <v>101</v>
      </c>
      <c r="C159" s="4" t="str">
        <f>"杨秀文"</f>
        <v>杨秀文</v>
      </c>
      <c r="D159" s="4" t="str">
        <f t="shared" si="2"/>
        <v>女</v>
      </c>
      <c r="E159" s="4" t="s">
        <v>164</v>
      </c>
    </row>
    <row r="160" customHeight="1" spans="1:5">
      <c r="A160" s="4">
        <v>158</v>
      </c>
      <c r="B160" s="4" t="s">
        <v>101</v>
      </c>
      <c r="C160" s="4" t="str">
        <f>"孙铭阳"</f>
        <v>孙铭阳</v>
      </c>
      <c r="D160" s="4" t="str">
        <f t="shared" si="2"/>
        <v>女</v>
      </c>
      <c r="E160" s="4" t="s">
        <v>165</v>
      </c>
    </row>
    <row r="161" customHeight="1" spans="1:5">
      <c r="A161" s="4">
        <v>159</v>
      </c>
      <c r="B161" s="4" t="s">
        <v>101</v>
      </c>
      <c r="C161" s="4" t="str">
        <f>"卢彤彤"</f>
        <v>卢彤彤</v>
      </c>
      <c r="D161" s="4" t="str">
        <f t="shared" ref="D161:D224" si="3">"女"</f>
        <v>女</v>
      </c>
      <c r="E161" s="4" t="s">
        <v>166</v>
      </c>
    </row>
    <row r="162" customHeight="1" spans="1:5">
      <c r="A162" s="4">
        <v>160</v>
      </c>
      <c r="B162" s="4" t="s">
        <v>101</v>
      </c>
      <c r="C162" s="4" t="str">
        <f>"郑稍馨"</f>
        <v>郑稍馨</v>
      </c>
      <c r="D162" s="4" t="str">
        <f t="shared" si="3"/>
        <v>女</v>
      </c>
      <c r="E162" s="4" t="s">
        <v>167</v>
      </c>
    </row>
    <row r="163" customHeight="1" spans="1:5">
      <c r="A163" s="4">
        <v>161</v>
      </c>
      <c r="B163" s="4" t="s">
        <v>101</v>
      </c>
      <c r="C163" s="4" t="str">
        <f>"吴素娇"</f>
        <v>吴素娇</v>
      </c>
      <c r="D163" s="4" t="str">
        <f t="shared" si="3"/>
        <v>女</v>
      </c>
      <c r="E163" s="4" t="s">
        <v>168</v>
      </c>
    </row>
    <row r="164" customHeight="1" spans="1:5">
      <c r="A164" s="4">
        <v>162</v>
      </c>
      <c r="B164" s="4" t="s">
        <v>101</v>
      </c>
      <c r="C164" s="4" t="str">
        <f>"沈亮霞"</f>
        <v>沈亮霞</v>
      </c>
      <c r="D164" s="4" t="str">
        <f t="shared" si="3"/>
        <v>女</v>
      </c>
      <c r="E164" s="4" t="s">
        <v>169</v>
      </c>
    </row>
    <row r="165" customHeight="1" spans="1:5">
      <c r="A165" s="4">
        <v>163</v>
      </c>
      <c r="B165" s="4" t="s">
        <v>101</v>
      </c>
      <c r="C165" s="4" t="str">
        <f>"李奇缘"</f>
        <v>李奇缘</v>
      </c>
      <c r="D165" s="4" t="str">
        <f t="shared" si="3"/>
        <v>女</v>
      </c>
      <c r="E165" s="4" t="s">
        <v>170</v>
      </c>
    </row>
    <row r="166" customHeight="1" spans="1:5">
      <c r="A166" s="4">
        <v>164</v>
      </c>
      <c r="B166" s="4" t="s">
        <v>101</v>
      </c>
      <c r="C166" s="4" t="str">
        <f>"王为彩"</f>
        <v>王为彩</v>
      </c>
      <c r="D166" s="4" t="str">
        <f t="shared" si="3"/>
        <v>女</v>
      </c>
      <c r="E166" s="4" t="s">
        <v>171</v>
      </c>
    </row>
    <row r="167" customHeight="1" spans="1:5">
      <c r="A167" s="4">
        <v>165</v>
      </c>
      <c r="B167" s="4" t="s">
        <v>101</v>
      </c>
      <c r="C167" s="4" t="str">
        <f>"符少丽"</f>
        <v>符少丽</v>
      </c>
      <c r="D167" s="4" t="str">
        <f t="shared" si="3"/>
        <v>女</v>
      </c>
      <c r="E167" s="4" t="s">
        <v>172</v>
      </c>
    </row>
    <row r="168" customHeight="1" spans="1:5">
      <c r="A168" s="4">
        <v>166</v>
      </c>
      <c r="B168" s="4" t="s">
        <v>101</v>
      </c>
      <c r="C168" s="4" t="str">
        <f>"李德珏"</f>
        <v>李德珏</v>
      </c>
      <c r="D168" s="4" t="str">
        <f t="shared" si="3"/>
        <v>女</v>
      </c>
      <c r="E168" s="4" t="s">
        <v>173</v>
      </c>
    </row>
    <row r="169" customHeight="1" spans="1:5">
      <c r="A169" s="4">
        <v>167</v>
      </c>
      <c r="B169" s="4" t="s">
        <v>101</v>
      </c>
      <c r="C169" s="4" t="str">
        <f>"任丽双"</f>
        <v>任丽双</v>
      </c>
      <c r="D169" s="4" t="str">
        <f t="shared" si="3"/>
        <v>女</v>
      </c>
      <c r="E169" s="4" t="s">
        <v>174</v>
      </c>
    </row>
    <row r="170" customHeight="1" spans="1:5">
      <c r="A170" s="4">
        <v>168</v>
      </c>
      <c r="B170" s="4" t="s">
        <v>101</v>
      </c>
      <c r="C170" s="4" t="str">
        <f>"赵昱迪"</f>
        <v>赵昱迪</v>
      </c>
      <c r="D170" s="4" t="str">
        <f t="shared" si="3"/>
        <v>女</v>
      </c>
      <c r="E170" s="4" t="s">
        <v>175</v>
      </c>
    </row>
    <row r="171" customHeight="1" spans="1:5">
      <c r="A171" s="4">
        <v>169</v>
      </c>
      <c r="B171" s="4" t="s">
        <v>101</v>
      </c>
      <c r="C171" s="4" t="str">
        <f>"陈小雨"</f>
        <v>陈小雨</v>
      </c>
      <c r="D171" s="4" t="str">
        <f t="shared" si="3"/>
        <v>女</v>
      </c>
      <c r="E171" s="4" t="s">
        <v>176</v>
      </c>
    </row>
    <row r="172" customHeight="1" spans="1:5">
      <c r="A172" s="4">
        <v>170</v>
      </c>
      <c r="B172" s="4" t="s">
        <v>101</v>
      </c>
      <c r="C172" s="4" t="str">
        <f>"田慧"</f>
        <v>田慧</v>
      </c>
      <c r="D172" s="4" t="str">
        <f t="shared" si="3"/>
        <v>女</v>
      </c>
      <c r="E172" s="4" t="s">
        <v>177</v>
      </c>
    </row>
    <row r="173" customHeight="1" spans="1:5">
      <c r="A173" s="4">
        <v>171</v>
      </c>
      <c r="B173" s="4" t="s">
        <v>101</v>
      </c>
      <c r="C173" s="4" t="str">
        <f>"周小云"</f>
        <v>周小云</v>
      </c>
      <c r="D173" s="4" t="str">
        <f t="shared" si="3"/>
        <v>女</v>
      </c>
      <c r="E173" s="4" t="s">
        <v>178</v>
      </c>
    </row>
    <row r="174" customHeight="1" spans="1:5">
      <c r="A174" s="4">
        <v>172</v>
      </c>
      <c r="B174" s="4" t="s">
        <v>101</v>
      </c>
      <c r="C174" s="4" t="str">
        <f>"符秋娜"</f>
        <v>符秋娜</v>
      </c>
      <c r="D174" s="4" t="str">
        <f t="shared" si="3"/>
        <v>女</v>
      </c>
      <c r="E174" s="4" t="s">
        <v>179</v>
      </c>
    </row>
    <row r="175" customHeight="1" spans="1:5">
      <c r="A175" s="4">
        <v>173</v>
      </c>
      <c r="B175" s="4" t="s">
        <v>101</v>
      </c>
      <c r="C175" s="4" t="str">
        <f>"顾惠琳"</f>
        <v>顾惠琳</v>
      </c>
      <c r="D175" s="4" t="str">
        <f t="shared" si="3"/>
        <v>女</v>
      </c>
      <c r="E175" s="4" t="s">
        <v>180</v>
      </c>
    </row>
    <row r="176" customHeight="1" spans="1:5">
      <c r="A176" s="4">
        <v>174</v>
      </c>
      <c r="B176" s="4" t="s">
        <v>101</v>
      </c>
      <c r="C176" s="4" t="str">
        <f>"陈梦婷"</f>
        <v>陈梦婷</v>
      </c>
      <c r="D176" s="4" t="str">
        <f t="shared" si="3"/>
        <v>女</v>
      </c>
      <c r="E176" s="4" t="s">
        <v>181</v>
      </c>
    </row>
    <row r="177" customHeight="1" spans="1:5">
      <c r="A177" s="4">
        <v>175</v>
      </c>
      <c r="B177" s="4" t="s">
        <v>101</v>
      </c>
      <c r="C177" s="4" t="str">
        <f>"刘薇"</f>
        <v>刘薇</v>
      </c>
      <c r="D177" s="4" t="str">
        <f t="shared" si="3"/>
        <v>女</v>
      </c>
      <c r="E177" s="4" t="s">
        <v>182</v>
      </c>
    </row>
    <row r="178" customHeight="1" spans="1:5">
      <c r="A178" s="4">
        <v>176</v>
      </c>
      <c r="B178" s="4" t="s">
        <v>101</v>
      </c>
      <c r="C178" s="4" t="str">
        <f>"王小红"</f>
        <v>王小红</v>
      </c>
      <c r="D178" s="4" t="str">
        <f t="shared" si="3"/>
        <v>女</v>
      </c>
      <c r="E178" s="4" t="s">
        <v>183</v>
      </c>
    </row>
    <row r="179" customHeight="1" spans="1:5">
      <c r="A179" s="4">
        <v>177</v>
      </c>
      <c r="B179" s="4" t="s">
        <v>101</v>
      </c>
      <c r="C179" s="4" t="str">
        <f>"陈泰妃"</f>
        <v>陈泰妃</v>
      </c>
      <c r="D179" s="4" t="str">
        <f t="shared" si="3"/>
        <v>女</v>
      </c>
      <c r="E179" s="4" t="s">
        <v>184</v>
      </c>
    </row>
    <row r="180" customHeight="1" spans="1:5">
      <c r="A180" s="4">
        <v>178</v>
      </c>
      <c r="B180" s="4" t="s">
        <v>101</v>
      </c>
      <c r="C180" s="4" t="str">
        <f>"陈晓彤"</f>
        <v>陈晓彤</v>
      </c>
      <c r="D180" s="4" t="str">
        <f t="shared" si="3"/>
        <v>女</v>
      </c>
      <c r="E180" s="4" t="s">
        <v>185</v>
      </c>
    </row>
    <row r="181" customHeight="1" spans="1:5">
      <c r="A181" s="4">
        <v>179</v>
      </c>
      <c r="B181" s="4" t="s">
        <v>101</v>
      </c>
      <c r="C181" s="4" t="str">
        <f>"林小妹"</f>
        <v>林小妹</v>
      </c>
      <c r="D181" s="4" t="str">
        <f t="shared" si="3"/>
        <v>女</v>
      </c>
      <c r="E181" s="4" t="s">
        <v>186</v>
      </c>
    </row>
    <row r="182" customHeight="1" spans="1:5">
      <c r="A182" s="4">
        <v>180</v>
      </c>
      <c r="B182" s="4" t="s">
        <v>101</v>
      </c>
      <c r="C182" s="4" t="str">
        <f>"林间一"</f>
        <v>林间一</v>
      </c>
      <c r="D182" s="4" t="str">
        <f t="shared" si="3"/>
        <v>女</v>
      </c>
      <c r="E182" s="4" t="s">
        <v>187</v>
      </c>
    </row>
    <row r="183" customHeight="1" spans="1:5">
      <c r="A183" s="4">
        <v>181</v>
      </c>
      <c r="B183" s="4" t="s">
        <v>101</v>
      </c>
      <c r="C183" s="4" t="str">
        <f>"陈洁菲"</f>
        <v>陈洁菲</v>
      </c>
      <c r="D183" s="4" t="str">
        <f t="shared" si="3"/>
        <v>女</v>
      </c>
      <c r="E183" s="4" t="s">
        <v>188</v>
      </c>
    </row>
    <row r="184" customHeight="1" spans="1:5">
      <c r="A184" s="4">
        <v>182</v>
      </c>
      <c r="B184" s="4" t="s">
        <v>101</v>
      </c>
      <c r="C184" s="4" t="str">
        <f>"林慧颖"</f>
        <v>林慧颖</v>
      </c>
      <c r="D184" s="4" t="str">
        <f t="shared" si="3"/>
        <v>女</v>
      </c>
      <c r="E184" s="4" t="s">
        <v>189</v>
      </c>
    </row>
    <row r="185" customHeight="1" spans="1:5">
      <c r="A185" s="4">
        <v>183</v>
      </c>
      <c r="B185" s="4" t="s">
        <v>101</v>
      </c>
      <c r="C185" s="4" t="str">
        <f>"刘心舒"</f>
        <v>刘心舒</v>
      </c>
      <c r="D185" s="4" t="str">
        <f t="shared" si="3"/>
        <v>女</v>
      </c>
      <c r="E185" s="4" t="s">
        <v>190</v>
      </c>
    </row>
    <row r="186" customHeight="1" spans="1:5">
      <c r="A186" s="4">
        <v>184</v>
      </c>
      <c r="B186" s="4" t="s">
        <v>101</v>
      </c>
      <c r="C186" s="4" t="str">
        <f>"周幸臻"</f>
        <v>周幸臻</v>
      </c>
      <c r="D186" s="4" t="str">
        <f t="shared" si="3"/>
        <v>女</v>
      </c>
      <c r="E186" s="4" t="s">
        <v>191</v>
      </c>
    </row>
    <row r="187" customHeight="1" spans="1:5">
      <c r="A187" s="4">
        <v>185</v>
      </c>
      <c r="B187" s="4" t="s">
        <v>101</v>
      </c>
      <c r="C187" s="4" t="str">
        <f>"甘璐"</f>
        <v>甘璐</v>
      </c>
      <c r="D187" s="4" t="str">
        <f t="shared" si="3"/>
        <v>女</v>
      </c>
      <c r="E187" s="4" t="s">
        <v>192</v>
      </c>
    </row>
    <row r="188" customHeight="1" spans="1:5">
      <c r="A188" s="4">
        <v>186</v>
      </c>
      <c r="B188" s="4" t="s">
        <v>101</v>
      </c>
      <c r="C188" s="4" t="str">
        <f>"邢增存"</f>
        <v>邢增存</v>
      </c>
      <c r="D188" s="4" t="str">
        <f t="shared" si="3"/>
        <v>女</v>
      </c>
      <c r="E188" s="4" t="s">
        <v>193</v>
      </c>
    </row>
    <row r="189" customHeight="1" spans="1:5">
      <c r="A189" s="4">
        <v>187</v>
      </c>
      <c r="B189" s="4" t="s">
        <v>101</v>
      </c>
      <c r="C189" s="4" t="str">
        <f>"杨秀"</f>
        <v>杨秀</v>
      </c>
      <c r="D189" s="4" t="str">
        <f t="shared" si="3"/>
        <v>女</v>
      </c>
      <c r="E189" s="4" t="s">
        <v>194</v>
      </c>
    </row>
    <row r="190" customHeight="1" spans="1:5">
      <c r="A190" s="4">
        <v>188</v>
      </c>
      <c r="B190" s="4" t="s">
        <v>101</v>
      </c>
      <c r="C190" s="4" t="str">
        <f>"何在丹"</f>
        <v>何在丹</v>
      </c>
      <c r="D190" s="4" t="str">
        <f t="shared" si="3"/>
        <v>女</v>
      </c>
      <c r="E190" s="4" t="s">
        <v>195</v>
      </c>
    </row>
    <row r="191" customHeight="1" spans="1:5">
      <c r="A191" s="4">
        <v>189</v>
      </c>
      <c r="B191" s="4" t="s">
        <v>101</v>
      </c>
      <c r="C191" s="4" t="str">
        <f>"王丽霞"</f>
        <v>王丽霞</v>
      </c>
      <c r="D191" s="4" t="str">
        <f t="shared" si="3"/>
        <v>女</v>
      </c>
      <c r="E191" s="4" t="s">
        <v>196</v>
      </c>
    </row>
    <row r="192" customHeight="1" spans="1:5">
      <c r="A192" s="4">
        <v>190</v>
      </c>
      <c r="B192" s="4" t="s">
        <v>101</v>
      </c>
      <c r="C192" s="4" t="str">
        <f>"于海佳"</f>
        <v>于海佳</v>
      </c>
      <c r="D192" s="4" t="str">
        <f t="shared" si="3"/>
        <v>女</v>
      </c>
      <c r="E192" s="4" t="s">
        <v>197</v>
      </c>
    </row>
    <row r="193" customHeight="1" spans="1:5">
      <c r="A193" s="4">
        <v>191</v>
      </c>
      <c r="B193" s="4" t="s">
        <v>101</v>
      </c>
      <c r="C193" s="4" t="str">
        <f>"邹琪"</f>
        <v>邹琪</v>
      </c>
      <c r="D193" s="4" t="str">
        <f t="shared" si="3"/>
        <v>女</v>
      </c>
      <c r="E193" s="4" t="s">
        <v>198</v>
      </c>
    </row>
    <row r="194" customHeight="1" spans="1:5">
      <c r="A194" s="4">
        <v>192</v>
      </c>
      <c r="B194" s="4" t="s">
        <v>101</v>
      </c>
      <c r="C194" s="4" t="str">
        <f>"王晨悄"</f>
        <v>王晨悄</v>
      </c>
      <c r="D194" s="4" t="str">
        <f t="shared" si="3"/>
        <v>女</v>
      </c>
      <c r="E194" s="4" t="s">
        <v>199</v>
      </c>
    </row>
    <row r="195" customHeight="1" spans="1:5">
      <c r="A195" s="4">
        <v>193</v>
      </c>
      <c r="B195" s="4" t="s">
        <v>101</v>
      </c>
      <c r="C195" s="4" t="str">
        <f>"管鑫悦"</f>
        <v>管鑫悦</v>
      </c>
      <c r="D195" s="4" t="str">
        <f t="shared" si="3"/>
        <v>女</v>
      </c>
      <c r="E195" s="4" t="s">
        <v>200</v>
      </c>
    </row>
    <row r="196" customHeight="1" spans="1:5">
      <c r="A196" s="4">
        <v>194</v>
      </c>
      <c r="B196" s="4" t="s">
        <v>101</v>
      </c>
      <c r="C196" s="4" t="str">
        <f>"陈琪"</f>
        <v>陈琪</v>
      </c>
      <c r="D196" s="4" t="str">
        <f t="shared" si="3"/>
        <v>女</v>
      </c>
      <c r="E196" s="4" t="s">
        <v>201</v>
      </c>
    </row>
    <row r="197" customHeight="1" spans="1:5">
      <c r="A197" s="4">
        <v>195</v>
      </c>
      <c r="B197" s="4" t="s">
        <v>101</v>
      </c>
      <c r="C197" s="4" t="str">
        <f>"阎珮玉"</f>
        <v>阎珮玉</v>
      </c>
      <c r="D197" s="4" t="str">
        <f t="shared" si="3"/>
        <v>女</v>
      </c>
      <c r="E197" s="4" t="s">
        <v>202</v>
      </c>
    </row>
    <row r="198" customHeight="1" spans="1:5">
      <c r="A198" s="4">
        <v>196</v>
      </c>
      <c r="B198" s="4" t="s">
        <v>101</v>
      </c>
      <c r="C198" s="4" t="str">
        <f>"周林金"</f>
        <v>周林金</v>
      </c>
      <c r="D198" s="4" t="str">
        <f t="shared" si="3"/>
        <v>女</v>
      </c>
      <c r="E198" s="4" t="s">
        <v>203</v>
      </c>
    </row>
    <row r="199" customHeight="1" spans="1:5">
      <c r="A199" s="4">
        <v>197</v>
      </c>
      <c r="B199" s="4" t="s">
        <v>101</v>
      </c>
      <c r="C199" s="4" t="str">
        <f>"孟桓而"</f>
        <v>孟桓而</v>
      </c>
      <c r="D199" s="4" t="str">
        <f t="shared" si="3"/>
        <v>女</v>
      </c>
      <c r="E199" s="4" t="s">
        <v>204</v>
      </c>
    </row>
    <row r="200" customHeight="1" spans="1:5">
      <c r="A200" s="4">
        <v>198</v>
      </c>
      <c r="B200" s="4" t="s">
        <v>101</v>
      </c>
      <c r="C200" s="4" t="str">
        <f>"吴瑞南"</f>
        <v>吴瑞南</v>
      </c>
      <c r="D200" s="4" t="str">
        <f t="shared" si="3"/>
        <v>女</v>
      </c>
      <c r="E200" s="4" t="s">
        <v>205</v>
      </c>
    </row>
    <row r="201" customHeight="1" spans="1:5">
      <c r="A201" s="4">
        <v>199</v>
      </c>
      <c r="B201" s="4" t="s">
        <v>101</v>
      </c>
      <c r="C201" s="4" t="str">
        <f>"黄婷"</f>
        <v>黄婷</v>
      </c>
      <c r="D201" s="4" t="str">
        <f t="shared" si="3"/>
        <v>女</v>
      </c>
      <c r="E201" s="4" t="s">
        <v>206</v>
      </c>
    </row>
    <row r="202" customHeight="1" spans="1:5">
      <c r="A202" s="4">
        <v>200</v>
      </c>
      <c r="B202" s="4" t="s">
        <v>101</v>
      </c>
      <c r="C202" s="4" t="str">
        <f>"符金玲"</f>
        <v>符金玲</v>
      </c>
      <c r="D202" s="4" t="str">
        <f t="shared" si="3"/>
        <v>女</v>
      </c>
      <c r="E202" s="4" t="s">
        <v>207</v>
      </c>
    </row>
    <row r="203" customHeight="1" spans="1:5">
      <c r="A203" s="4">
        <v>201</v>
      </c>
      <c r="B203" s="4" t="s">
        <v>101</v>
      </c>
      <c r="C203" s="4" t="str">
        <f>"刘霞云"</f>
        <v>刘霞云</v>
      </c>
      <c r="D203" s="4" t="str">
        <f t="shared" si="3"/>
        <v>女</v>
      </c>
      <c r="E203" s="4" t="s">
        <v>208</v>
      </c>
    </row>
    <row r="204" customHeight="1" spans="1:5">
      <c r="A204" s="4">
        <v>202</v>
      </c>
      <c r="B204" s="4" t="s">
        <v>101</v>
      </c>
      <c r="C204" s="4" t="str">
        <f>"华仙"</f>
        <v>华仙</v>
      </c>
      <c r="D204" s="4" t="str">
        <f t="shared" si="3"/>
        <v>女</v>
      </c>
      <c r="E204" s="4" t="s">
        <v>209</v>
      </c>
    </row>
    <row r="205" customHeight="1" spans="1:5">
      <c r="A205" s="4">
        <v>203</v>
      </c>
      <c r="B205" s="4" t="s">
        <v>101</v>
      </c>
      <c r="C205" s="4" t="str">
        <f>"余燕锋"</f>
        <v>余燕锋</v>
      </c>
      <c r="D205" s="4" t="str">
        <f t="shared" si="3"/>
        <v>女</v>
      </c>
      <c r="E205" s="4" t="s">
        <v>210</v>
      </c>
    </row>
    <row r="206" customHeight="1" spans="1:5">
      <c r="A206" s="4">
        <v>204</v>
      </c>
      <c r="B206" s="4" t="s">
        <v>101</v>
      </c>
      <c r="C206" s="4" t="str">
        <f>"孙佳煜"</f>
        <v>孙佳煜</v>
      </c>
      <c r="D206" s="4" t="str">
        <f t="shared" si="3"/>
        <v>女</v>
      </c>
      <c r="E206" s="4" t="s">
        <v>211</v>
      </c>
    </row>
    <row r="207" customHeight="1" spans="1:5">
      <c r="A207" s="4">
        <v>205</v>
      </c>
      <c r="B207" s="4" t="s">
        <v>101</v>
      </c>
      <c r="C207" s="4" t="str">
        <f>"史芳云"</f>
        <v>史芳云</v>
      </c>
      <c r="D207" s="4" t="str">
        <f t="shared" si="3"/>
        <v>女</v>
      </c>
      <c r="E207" s="4" t="s">
        <v>212</v>
      </c>
    </row>
    <row r="208" customHeight="1" spans="1:5">
      <c r="A208" s="4">
        <v>206</v>
      </c>
      <c r="B208" s="4" t="s">
        <v>101</v>
      </c>
      <c r="C208" s="4" t="str">
        <f>"崔水英"</f>
        <v>崔水英</v>
      </c>
      <c r="D208" s="4" t="str">
        <f t="shared" si="3"/>
        <v>女</v>
      </c>
      <c r="E208" s="4" t="s">
        <v>213</v>
      </c>
    </row>
    <row r="209" customHeight="1" spans="1:5">
      <c r="A209" s="4">
        <v>207</v>
      </c>
      <c r="B209" s="4" t="s">
        <v>101</v>
      </c>
      <c r="C209" s="4" t="str">
        <f>"秦园"</f>
        <v>秦园</v>
      </c>
      <c r="D209" s="4" t="str">
        <f t="shared" si="3"/>
        <v>女</v>
      </c>
      <c r="E209" s="4" t="s">
        <v>214</v>
      </c>
    </row>
    <row r="210" customHeight="1" spans="1:5">
      <c r="A210" s="4">
        <v>208</v>
      </c>
      <c r="B210" s="4" t="s">
        <v>101</v>
      </c>
      <c r="C210" s="4" t="str">
        <f>"王惠"</f>
        <v>王惠</v>
      </c>
      <c r="D210" s="4" t="str">
        <f t="shared" si="3"/>
        <v>女</v>
      </c>
      <c r="E210" s="4" t="s">
        <v>215</v>
      </c>
    </row>
    <row r="211" customHeight="1" spans="1:5">
      <c r="A211" s="4">
        <v>209</v>
      </c>
      <c r="B211" s="4" t="s">
        <v>101</v>
      </c>
      <c r="C211" s="4" t="str">
        <f>"孙绮曼"</f>
        <v>孙绮曼</v>
      </c>
      <c r="D211" s="4" t="str">
        <f t="shared" si="3"/>
        <v>女</v>
      </c>
      <c r="E211" s="4" t="s">
        <v>216</v>
      </c>
    </row>
    <row r="212" customHeight="1" spans="1:5">
      <c r="A212" s="4">
        <v>210</v>
      </c>
      <c r="B212" s="4" t="s">
        <v>101</v>
      </c>
      <c r="C212" s="4" t="str">
        <f>"冯秋悦"</f>
        <v>冯秋悦</v>
      </c>
      <c r="D212" s="4" t="str">
        <f t="shared" si="3"/>
        <v>女</v>
      </c>
      <c r="E212" s="4" t="s">
        <v>217</v>
      </c>
    </row>
    <row r="213" customHeight="1" spans="1:5">
      <c r="A213" s="4">
        <v>211</v>
      </c>
      <c r="B213" s="4" t="s">
        <v>101</v>
      </c>
      <c r="C213" s="4" t="str">
        <f>"符美萍"</f>
        <v>符美萍</v>
      </c>
      <c r="D213" s="4" t="str">
        <f t="shared" si="3"/>
        <v>女</v>
      </c>
      <c r="E213" s="4" t="s">
        <v>218</v>
      </c>
    </row>
    <row r="214" customHeight="1" spans="1:5">
      <c r="A214" s="4">
        <v>212</v>
      </c>
      <c r="B214" s="4" t="s">
        <v>101</v>
      </c>
      <c r="C214" s="4" t="str">
        <f>"冯清玫"</f>
        <v>冯清玫</v>
      </c>
      <c r="D214" s="4" t="str">
        <f t="shared" si="3"/>
        <v>女</v>
      </c>
      <c r="E214" s="4" t="s">
        <v>219</v>
      </c>
    </row>
    <row r="215" customHeight="1" spans="1:5">
      <c r="A215" s="4">
        <v>213</v>
      </c>
      <c r="B215" s="4" t="s">
        <v>101</v>
      </c>
      <c r="C215" s="4" t="str">
        <f>"甘兰晶"</f>
        <v>甘兰晶</v>
      </c>
      <c r="D215" s="4" t="str">
        <f t="shared" si="3"/>
        <v>女</v>
      </c>
      <c r="E215" s="4" t="s">
        <v>220</v>
      </c>
    </row>
    <row r="216" customHeight="1" spans="1:5">
      <c r="A216" s="4">
        <v>214</v>
      </c>
      <c r="B216" s="4" t="s">
        <v>101</v>
      </c>
      <c r="C216" s="4" t="str">
        <f>"廖顺淇"</f>
        <v>廖顺淇</v>
      </c>
      <c r="D216" s="4" t="str">
        <f t="shared" si="3"/>
        <v>女</v>
      </c>
      <c r="E216" s="4" t="s">
        <v>221</v>
      </c>
    </row>
    <row r="217" customHeight="1" spans="1:5">
      <c r="A217" s="4">
        <v>215</v>
      </c>
      <c r="B217" s="4" t="s">
        <v>101</v>
      </c>
      <c r="C217" s="4" t="str">
        <f>"李妮"</f>
        <v>李妮</v>
      </c>
      <c r="D217" s="4" t="str">
        <f t="shared" si="3"/>
        <v>女</v>
      </c>
      <c r="E217" s="4" t="s">
        <v>222</v>
      </c>
    </row>
    <row r="218" customHeight="1" spans="1:5">
      <c r="A218" s="4">
        <v>216</v>
      </c>
      <c r="B218" s="4" t="s">
        <v>101</v>
      </c>
      <c r="C218" s="4" t="str">
        <f>"符平燕"</f>
        <v>符平燕</v>
      </c>
      <c r="D218" s="4" t="str">
        <f t="shared" si="3"/>
        <v>女</v>
      </c>
      <c r="E218" s="4" t="s">
        <v>223</v>
      </c>
    </row>
    <row r="219" customHeight="1" spans="1:5">
      <c r="A219" s="4">
        <v>217</v>
      </c>
      <c r="B219" s="4" t="s">
        <v>101</v>
      </c>
      <c r="C219" s="4" t="str">
        <f>"韩虹利"</f>
        <v>韩虹利</v>
      </c>
      <c r="D219" s="4" t="str">
        <f t="shared" si="3"/>
        <v>女</v>
      </c>
      <c r="E219" s="4" t="s">
        <v>224</v>
      </c>
    </row>
    <row r="220" customHeight="1" spans="1:5">
      <c r="A220" s="4">
        <v>218</v>
      </c>
      <c r="B220" s="4" t="s">
        <v>101</v>
      </c>
      <c r="C220" s="4" t="str">
        <f>"符天琦"</f>
        <v>符天琦</v>
      </c>
      <c r="D220" s="4" t="str">
        <f t="shared" si="3"/>
        <v>女</v>
      </c>
      <c r="E220" s="4" t="s">
        <v>225</v>
      </c>
    </row>
    <row r="221" customHeight="1" spans="1:5">
      <c r="A221" s="4">
        <v>219</v>
      </c>
      <c r="B221" s="4" t="s">
        <v>101</v>
      </c>
      <c r="C221" s="4" t="str">
        <f>"宁慧婕"</f>
        <v>宁慧婕</v>
      </c>
      <c r="D221" s="4" t="str">
        <f t="shared" si="3"/>
        <v>女</v>
      </c>
      <c r="E221" s="4" t="s">
        <v>226</v>
      </c>
    </row>
    <row r="222" customHeight="1" spans="1:5">
      <c r="A222" s="4">
        <v>220</v>
      </c>
      <c r="B222" s="4" t="s">
        <v>101</v>
      </c>
      <c r="C222" s="4" t="str">
        <f>"吴方玲"</f>
        <v>吴方玲</v>
      </c>
      <c r="D222" s="4" t="str">
        <f t="shared" si="3"/>
        <v>女</v>
      </c>
      <c r="E222" s="4" t="s">
        <v>227</v>
      </c>
    </row>
    <row r="223" customHeight="1" spans="1:5">
      <c r="A223" s="4">
        <v>221</v>
      </c>
      <c r="B223" s="4" t="s">
        <v>101</v>
      </c>
      <c r="C223" s="4" t="str">
        <f>"钟秋虹"</f>
        <v>钟秋虹</v>
      </c>
      <c r="D223" s="4" t="str">
        <f t="shared" si="3"/>
        <v>女</v>
      </c>
      <c r="E223" s="4" t="s">
        <v>228</v>
      </c>
    </row>
    <row r="224" customHeight="1" spans="1:5">
      <c r="A224" s="4">
        <v>222</v>
      </c>
      <c r="B224" s="4" t="s">
        <v>101</v>
      </c>
      <c r="C224" s="4" t="str">
        <f>"马兰"</f>
        <v>马兰</v>
      </c>
      <c r="D224" s="4" t="str">
        <f t="shared" si="3"/>
        <v>女</v>
      </c>
      <c r="E224" s="4" t="s">
        <v>229</v>
      </c>
    </row>
    <row r="225" customHeight="1" spans="1:5">
      <c r="A225" s="4">
        <v>223</v>
      </c>
      <c r="B225" s="4" t="s">
        <v>101</v>
      </c>
      <c r="C225" s="4" t="str">
        <f>"麦银慧"</f>
        <v>麦银慧</v>
      </c>
      <c r="D225" s="4" t="str">
        <f t="shared" ref="D225:D261" si="4">"女"</f>
        <v>女</v>
      </c>
      <c r="E225" s="4" t="s">
        <v>230</v>
      </c>
    </row>
    <row r="226" customHeight="1" spans="1:5">
      <c r="A226" s="4">
        <v>224</v>
      </c>
      <c r="B226" s="4" t="s">
        <v>101</v>
      </c>
      <c r="C226" s="4" t="str">
        <f>"蔡小婧"</f>
        <v>蔡小婧</v>
      </c>
      <c r="D226" s="4" t="str">
        <f t="shared" si="4"/>
        <v>女</v>
      </c>
      <c r="E226" s="4" t="s">
        <v>231</v>
      </c>
    </row>
    <row r="227" customHeight="1" spans="1:5">
      <c r="A227" s="4">
        <v>225</v>
      </c>
      <c r="B227" s="4" t="s">
        <v>101</v>
      </c>
      <c r="C227" s="4" t="str">
        <f>"吴小慧"</f>
        <v>吴小慧</v>
      </c>
      <c r="D227" s="4" t="str">
        <f t="shared" si="4"/>
        <v>女</v>
      </c>
      <c r="E227" s="4" t="s">
        <v>232</v>
      </c>
    </row>
    <row r="228" customHeight="1" spans="1:5">
      <c r="A228" s="4">
        <v>226</v>
      </c>
      <c r="B228" s="4" t="s">
        <v>101</v>
      </c>
      <c r="C228" s="4" t="str">
        <f>"王海姑"</f>
        <v>王海姑</v>
      </c>
      <c r="D228" s="4" t="str">
        <f t="shared" si="4"/>
        <v>女</v>
      </c>
      <c r="E228" s="4" t="s">
        <v>233</v>
      </c>
    </row>
    <row r="229" customHeight="1" spans="1:5">
      <c r="A229" s="4">
        <v>227</v>
      </c>
      <c r="B229" s="4" t="s">
        <v>101</v>
      </c>
      <c r="C229" s="4" t="str">
        <f>"吴文霞"</f>
        <v>吴文霞</v>
      </c>
      <c r="D229" s="4" t="str">
        <f t="shared" si="4"/>
        <v>女</v>
      </c>
      <c r="E229" s="4" t="s">
        <v>234</v>
      </c>
    </row>
    <row r="230" customHeight="1" spans="1:5">
      <c r="A230" s="4">
        <v>228</v>
      </c>
      <c r="B230" s="4" t="s">
        <v>101</v>
      </c>
      <c r="C230" s="4" t="str">
        <f>"张慧"</f>
        <v>张慧</v>
      </c>
      <c r="D230" s="4" t="str">
        <f t="shared" si="4"/>
        <v>女</v>
      </c>
      <c r="E230" s="4" t="s">
        <v>235</v>
      </c>
    </row>
    <row r="231" customHeight="1" spans="1:5">
      <c r="A231" s="4">
        <v>229</v>
      </c>
      <c r="B231" s="4" t="s">
        <v>101</v>
      </c>
      <c r="C231" s="4" t="str">
        <f>"许文斌"</f>
        <v>许文斌</v>
      </c>
      <c r="D231" s="4" t="str">
        <f t="shared" si="4"/>
        <v>女</v>
      </c>
      <c r="E231" s="4" t="s">
        <v>236</v>
      </c>
    </row>
    <row r="232" customHeight="1" spans="1:5">
      <c r="A232" s="4">
        <v>230</v>
      </c>
      <c r="B232" s="4" t="s">
        <v>101</v>
      </c>
      <c r="C232" s="4" t="str">
        <f>"杜春蕊"</f>
        <v>杜春蕊</v>
      </c>
      <c r="D232" s="4" t="str">
        <f t="shared" si="4"/>
        <v>女</v>
      </c>
      <c r="E232" s="4" t="s">
        <v>237</v>
      </c>
    </row>
    <row r="233" customHeight="1" spans="1:5">
      <c r="A233" s="4">
        <v>231</v>
      </c>
      <c r="B233" s="4" t="s">
        <v>101</v>
      </c>
      <c r="C233" s="4" t="str">
        <f>"吴景婕"</f>
        <v>吴景婕</v>
      </c>
      <c r="D233" s="4" t="str">
        <f t="shared" si="4"/>
        <v>女</v>
      </c>
      <c r="E233" s="4" t="s">
        <v>238</v>
      </c>
    </row>
    <row r="234" customHeight="1" spans="1:5">
      <c r="A234" s="4">
        <v>232</v>
      </c>
      <c r="B234" s="4" t="s">
        <v>101</v>
      </c>
      <c r="C234" s="4" t="str">
        <f>"李海霞"</f>
        <v>李海霞</v>
      </c>
      <c r="D234" s="4" t="str">
        <f t="shared" si="4"/>
        <v>女</v>
      </c>
      <c r="E234" s="4" t="s">
        <v>239</v>
      </c>
    </row>
    <row r="235" customHeight="1" spans="1:5">
      <c r="A235" s="4">
        <v>233</v>
      </c>
      <c r="B235" s="4" t="s">
        <v>101</v>
      </c>
      <c r="C235" s="4" t="str">
        <f>"卢传玉"</f>
        <v>卢传玉</v>
      </c>
      <c r="D235" s="4" t="str">
        <f t="shared" si="4"/>
        <v>女</v>
      </c>
      <c r="E235" s="4" t="s">
        <v>240</v>
      </c>
    </row>
    <row r="236" customHeight="1" spans="1:5">
      <c r="A236" s="4">
        <v>234</v>
      </c>
      <c r="B236" s="4" t="s">
        <v>101</v>
      </c>
      <c r="C236" s="4" t="str">
        <f>"王钰茹"</f>
        <v>王钰茹</v>
      </c>
      <c r="D236" s="4" t="str">
        <f t="shared" si="4"/>
        <v>女</v>
      </c>
      <c r="E236" s="4" t="s">
        <v>241</v>
      </c>
    </row>
    <row r="237" customHeight="1" spans="1:5">
      <c r="A237" s="4">
        <v>235</v>
      </c>
      <c r="B237" s="4" t="s">
        <v>101</v>
      </c>
      <c r="C237" s="4" t="str">
        <f>"郭冉冉"</f>
        <v>郭冉冉</v>
      </c>
      <c r="D237" s="4" t="str">
        <f t="shared" si="4"/>
        <v>女</v>
      </c>
      <c r="E237" s="4" t="s">
        <v>242</v>
      </c>
    </row>
    <row r="238" customHeight="1" spans="1:5">
      <c r="A238" s="4">
        <v>236</v>
      </c>
      <c r="B238" s="4" t="s">
        <v>101</v>
      </c>
      <c r="C238" s="4" t="str">
        <f>"李慧芬"</f>
        <v>李慧芬</v>
      </c>
      <c r="D238" s="4" t="str">
        <f t="shared" si="4"/>
        <v>女</v>
      </c>
      <c r="E238" s="4" t="s">
        <v>243</v>
      </c>
    </row>
    <row r="239" customHeight="1" spans="1:5">
      <c r="A239" s="4">
        <v>237</v>
      </c>
      <c r="B239" s="4" t="s">
        <v>101</v>
      </c>
      <c r="C239" s="4" t="str">
        <f>"郭孟日"</f>
        <v>郭孟日</v>
      </c>
      <c r="D239" s="4" t="str">
        <f t="shared" si="4"/>
        <v>女</v>
      </c>
      <c r="E239" s="4" t="s">
        <v>244</v>
      </c>
    </row>
    <row r="240" customHeight="1" spans="1:5">
      <c r="A240" s="4">
        <v>238</v>
      </c>
      <c r="B240" s="4" t="s">
        <v>101</v>
      </c>
      <c r="C240" s="4" t="str">
        <f>"李娇曼"</f>
        <v>李娇曼</v>
      </c>
      <c r="D240" s="4" t="str">
        <f t="shared" si="4"/>
        <v>女</v>
      </c>
      <c r="E240" s="4" t="s">
        <v>245</v>
      </c>
    </row>
    <row r="241" customHeight="1" spans="1:5">
      <c r="A241" s="4">
        <v>239</v>
      </c>
      <c r="B241" s="4" t="s">
        <v>101</v>
      </c>
      <c r="C241" s="4" t="str">
        <f>"蔡恋霜"</f>
        <v>蔡恋霜</v>
      </c>
      <c r="D241" s="4" t="str">
        <f t="shared" si="4"/>
        <v>女</v>
      </c>
      <c r="E241" s="4" t="s">
        <v>246</v>
      </c>
    </row>
    <row r="242" customHeight="1" spans="1:5">
      <c r="A242" s="4">
        <v>240</v>
      </c>
      <c r="B242" s="4" t="s">
        <v>101</v>
      </c>
      <c r="C242" s="4" t="str">
        <f>"张韵琳"</f>
        <v>张韵琳</v>
      </c>
      <c r="D242" s="4" t="str">
        <f t="shared" si="4"/>
        <v>女</v>
      </c>
      <c r="E242" s="4" t="s">
        <v>247</v>
      </c>
    </row>
    <row r="243" customHeight="1" spans="1:5">
      <c r="A243" s="4">
        <v>241</v>
      </c>
      <c r="B243" s="4" t="s">
        <v>101</v>
      </c>
      <c r="C243" s="4" t="str">
        <f>"刘靖"</f>
        <v>刘靖</v>
      </c>
      <c r="D243" s="4" t="str">
        <f t="shared" si="4"/>
        <v>女</v>
      </c>
      <c r="E243" s="4" t="s">
        <v>248</v>
      </c>
    </row>
    <row r="244" customHeight="1" spans="1:5">
      <c r="A244" s="4">
        <v>242</v>
      </c>
      <c r="B244" s="4" t="s">
        <v>101</v>
      </c>
      <c r="C244" s="4" t="str">
        <f>"于佳音"</f>
        <v>于佳音</v>
      </c>
      <c r="D244" s="4" t="str">
        <f t="shared" si="4"/>
        <v>女</v>
      </c>
      <c r="E244" s="4" t="s">
        <v>249</v>
      </c>
    </row>
    <row r="245" customHeight="1" spans="1:5">
      <c r="A245" s="4">
        <v>243</v>
      </c>
      <c r="B245" s="4" t="s">
        <v>101</v>
      </c>
      <c r="C245" s="4" t="str">
        <f>"钟秒"</f>
        <v>钟秒</v>
      </c>
      <c r="D245" s="4" t="str">
        <f t="shared" si="4"/>
        <v>女</v>
      </c>
      <c r="E245" s="4" t="s">
        <v>250</v>
      </c>
    </row>
    <row r="246" customHeight="1" spans="1:5">
      <c r="A246" s="4">
        <v>244</v>
      </c>
      <c r="B246" s="4" t="s">
        <v>101</v>
      </c>
      <c r="C246" s="4" t="str">
        <f>"王小南"</f>
        <v>王小南</v>
      </c>
      <c r="D246" s="4" t="str">
        <f t="shared" si="4"/>
        <v>女</v>
      </c>
      <c r="E246" s="4" t="s">
        <v>251</v>
      </c>
    </row>
    <row r="247" customHeight="1" spans="1:5">
      <c r="A247" s="4">
        <v>245</v>
      </c>
      <c r="B247" s="4" t="s">
        <v>101</v>
      </c>
      <c r="C247" s="4" t="str">
        <f>"谢金娥"</f>
        <v>谢金娥</v>
      </c>
      <c r="D247" s="4" t="str">
        <f t="shared" si="4"/>
        <v>女</v>
      </c>
      <c r="E247" s="4" t="s">
        <v>252</v>
      </c>
    </row>
    <row r="248" customHeight="1" spans="1:5">
      <c r="A248" s="4">
        <v>246</v>
      </c>
      <c r="B248" s="4" t="s">
        <v>101</v>
      </c>
      <c r="C248" s="4" t="str">
        <f>"刘玉转"</f>
        <v>刘玉转</v>
      </c>
      <c r="D248" s="4" t="str">
        <f t="shared" si="4"/>
        <v>女</v>
      </c>
      <c r="E248" s="4" t="s">
        <v>253</v>
      </c>
    </row>
    <row r="249" customHeight="1" spans="1:5">
      <c r="A249" s="4">
        <v>247</v>
      </c>
      <c r="B249" s="4" t="s">
        <v>101</v>
      </c>
      <c r="C249" s="4" t="str">
        <f>"王少霞"</f>
        <v>王少霞</v>
      </c>
      <c r="D249" s="4" t="str">
        <f t="shared" si="4"/>
        <v>女</v>
      </c>
      <c r="E249" s="4" t="s">
        <v>254</v>
      </c>
    </row>
    <row r="250" customHeight="1" spans="1:5">
      <c r="A250" s="4">
        <v>248</v>
      </c>
      <c r="B250" s="4" t="s">
        <v>101</v>
      </c>
      <c r="C250" s="4" t="str">
        <f>"张伟玲"</f>
        <v>张伟玲</v>
      </c>
      <c r="D250" s="4" t="str">
        <f t="shared" si="4"/>
        <v>女</v>
      </c>
      <c r="E250" s="4" t="s">
        <v>255</v>
      </c>
    </row>
    <row r="251" customHeight="1" spans="1:5">
      <c r="A251" s="4">
        <v>249</v>
      </c>
      <c r="B251" s="4" t="s">
        <v>101</v>
      </c>
      <c r="C251" s="4" t="str">
        <f>"符麟莉"</f>
        <v>符麟莉</v>
      </c>
      <c r="D251" s="4" t="str">
        <f t="shared" si="4"/>
        <v>女</v>
      </c>
      <c r="E251" s="4" t="s">
        <v>256</v>
      </c>
    </row>
    <row r="252" customHeight="1" spans="1:5">
      <c r="A252" s="4">
        <v>250</v>
      </c>
      <c r="B252" s="4" t="s">
        <v>101</v>
      </c>
      <c r="C252" s="4" t="str">
        <f>"陈碧玄"</f>
        <v>陈碧玄</v>
      </c>
      <c r="D252" s="4" t="str">
        <f t="shared" si="4"/>
        <v>女</v>
      </c>
      <c r="E252" s="4" t="s">
        <v>257</v>
      </c>
    </row>
    <row r="253" customHeight="1" spans="1:5">
      <c r="A253" s="4">
        <v>251</v>
      </c>
      <c r="B253" s="4" t="s">
        <v>101</v>
      </c>
      <c r="C253" s="4" t="str">
        <f>"钟若园"</f>
        <v>钟若园</v>
      </c>
      <c r="D253" s="4" t="str">
        <f t="shared" si="4"/>
        <v>女</v>
      </c>
      <c r="E253" s="4" t="s">
        <v>258</v>
      </c>
    </row>
    <row r="254" customHeight="1" spans="1:5">
      <c r="A254" s="4">
        <v>252</v>
      </c>
      <c r="B254" s="4" t="s">
        <v>101</v>
      </c>
      <c r="C254" s="4" t="str">
        <f>"颜丝翠"</f>
        <v>颜丝翠</v>
      </c>
      <c r="D254" s="4" t="str">
        <f t="shared" si="4"/>
        <v>女</v>
      </c>
      <c r="E254" s="4" t="s">
        <v>259</v>
      </c>
    </row>
    <row r="255" customHeight="1" spans="1:5">
      <c r="A255" s="4">
        <v>253</v>
      </c>
      <c r="B255" s="4" t="s">
        <v>101</v>
      </c>
      <c r="C255" s="4" t="str">
        <f>"李娇"</f>
        <v>李娇</v>
      </c>
      <c r="D255" s="4" t="str">
        <f t="shared" si="4"/>
        <v>女</v>
      </c>
      <c r="E255" s="4" t="s">
        <v>260</v>
      </c>
    </row>
    <row r="256" customHeight="1" spans="1:5">
      <c r="A256" s="4">
        <v>254</v>
      </c>
      <c r="B256" s="4" t="s">
        <v>101</v>
      </c>
      <c r="C256" s="4" t="str">
        <f>"周凤丹"</f>
        <v>周凤丹</v>
      </c>
      <c r="D256" s="4" t="str">
        <f t="shared" si="4"/>
        <v>女</v>
      </c>
      <c r="E256" s="4" t="s">
        <v>261</v>
      </c>
    </row>
    <row r="257" customHeight="1" spans="1:5">
      <c r="A257" s="4">
        <v>255</v>
      </c>
      <c r="B257" s="4" t="s">
        <v>101</v>
      </c>
      <c r="C257" s="4" t="str">
        <f>"符彩叶"</f>
        <v>符彩叶</v>
      </c>
      <c r="D257" s="4" t="str">
        <f t="shared" si="4"/>
        <v>女</v>
      </c>
      <c r="E257" s="4" t="s">
        <v>262</v>
      </c>
    </row>
    <row r="258" customHeight="1" spans="1:5">
      <c r="A258" s="4">
        <v>256</v>
      </c>
      <c r="B258" s="4" t="s">
        <v>101</v>
      </c>
      <c r="C258" s="4" t="str">
        <f>"吴洪漫"</f>
        <v>吴洪漫</v>
      </c>
      <c r="D258" s="4" t="str">
        <f t="shared" si="4"/>
        <v>女</v>
      </c>
      <c r="E258" s="4" t="s">
        <v>263</v>
      </c>
    </row>
    <row r="259" customHeight="1" spans="1:5">
      <c r="A259" s="4">
        <v>257</v>
      </c>
      <c r="B259" s="4" t="s">
        <v>101</v>
      </c>
      <c r="C259" s="4" t="str">
        <f>"李选丽"</f>
        <v>李选丽</v>
      </c>
      <c r="D259" s="4" t="str">
        <f t="shared" si="4"/>
        <v>女</v>
      </c>
      <c r="E259" s="4" t="s">
        <v>264</v>
      </c>
    </row>
    <row r="260" customHeight="1" spans="1:5">
      <c r="A260" s="4">
        <v>258</v>
      </c>
      <c r="B260" s="4" t="s">
        <v>101</v>
      </c>
      <c r="C260" s="4" t="str">
        <f>"张云玉"</f>
        <v>张云玉</v>
      </c>
      <c r="D260" s="4" t="str">
        <f t="shared" si="4"/>
        <v>女</v>
      </c>
      <c r="E260" s="4" t="s">
        <v>265</v>
      </c>
    </row>
    <row r="261" customHeight="1" spans="1:5">
      <c r="A261" s="4">
        <v>259</v>
      </c>
      <c r="B261" s="4" t="s">
        <v>101</v>
      </c>
      <c r="C261" s="4" t="str">
        <f>"陈泓遐"</f>
        <v>陈泓遐</v>
      </c>
      <c r="D261" s="4" t="str">
        <f t="shared" si="4"/>
        <v>女</v>
      </c>
      <c r="E261" s="4" t="s">
        <v>266</v>
      </c>
    </row>
  </sheetData>
  <sheetProtection password="E80B" sheet="1" objects="1"/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（合格）海口市公安局刑警辅警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电电Kodi</cp:lastModifiedBy>
  <dcterms:created xsi:type="dcterms:W3CDTF">2020-12-16T09:10:00Z</dcterms:created>
  <dcterms:modified xsi:type="dcterms:W3CDTF">2021-04-30T04:18:42Z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0D66554ED2644DF5A5889CAE846245B6</vt:lpwstr>
  </property>
</Properties>
</file>