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718" activeTab="0"/>
  </bookViews>
  <sheets>
    <sheet name="12人" sheetId="1" r:id="rId1"/>
    <sheet name="Sheet1" sheetId="2" state="hidden" r:id="rId2"/>
    <sheet name="准考证索引" sheetId="3" state="hidden" r:id="rId3"/>
  </sheets>
  <externalReferences>
    <externalReference r:id="rId6"/>
  </externalReferences>
  <definedNames>
    <definedName name="岗位代码">#REF!</definedName>
    <definedName name="岗位编码">#REF!</definedName>
    <definedName name="招聘计划数">#REF!</definedName>
    <definedName name="联系电话1">#REF!</definedName>
    <definedName name="表头">#REF!</definedName>
    <definedName name="sfzh">#REF!</definedName>
    <definedName name="zkzh">#REF!</definedName>
    <definedName name="xh">#REF!</definedName>
    <definedName name="xm">#REF!</definedName>
    <definedName name="dwmc">#REF!</definedName>
    <definedName name="gwmc">#REF!</definedName>
    <definedName name="mssj">#REF!</definedName>
    <definedName name="msdd">#REF!</definedName>
    <definedName name="fzh">#REF!</definedName>
    <definedName name="msxz">#REF!</definedName>
    <definedName name="_xlnm.Print_Area" localSheetId="1">'Sheet1'!$A$3:$K$36</definedName>
    <definedName name="bskm">#REF!</definedName>
    <definedName name="kch">#REF!</definedName>
    <definedName name="zwh">#REF!</definedName>
    <definedName name="kcc">'[1]数据库'!$J:$J</definedName>
    <definedName name="_xlnm.Print_Titles" localSheetId="0">'12人'!$3:$3</definedName>
  </definedNames>
  <calcPr fullCalcOnLoad="1"/>
</workbook>
</file>

<file path=xl/sharedStrings.xml><?xml version="1.0" encoding="utf-8"?>
<sst xmlns="http://schemas.openxmlformats.org/spreadsheetml/2006/main" count="155" uniqueCount="42">
  <si>
    <t>附件：</t>
  </si>
  <si>
    <t>西秀区参加2020年安顺市赴知名高校引聘人才
拟聘用人员名单（第一批）</t>
  </si>
  <si>
    <t>序号</t>
  </si>
  <si>
    <t>姓名</t>
  </si>
  <si>
    <t>报考单位及代码</t>
  </si>
  <si>
    <t>报考岗位及代码</t>
  </si>
  <si>
    <t>考察结果</t>
  </si>
  <si>
    <t>是否聘用</t>
  </si>
  <si>
    <t>石傢玮</t>
  </si>
  <si>
    <t>西秀区应急值守中心103</t>
  </si>
  <si>
    <t>管理人员01</t>
  </si>
  <si>
    <t>合格</t>
  </si>
  <si>
    <t>是</t>
  </si>
  <si>
    <t>苏仕兴</t>
  </si>
  <si>
    <t>西秀区重大项目服务中心110</t>
  </si>
  <si>
    <t>管理人员02</t>
  </si>
  <si>
    <t>曾浩</t>
  </si>
  <si>
    <t>西秀区应急管理信息中心102</t>
  </si>
  <si>
    <t>何忠江</t>
  </si>
  <si>
    <t>安顺市西秀区纪检监察信息中心101</t>
  </si>
  <si>
    <t>专业技术人员01</t>
  </si>
  <si>
    <t>李豪</t>
  </si>
  <si>
    <t>西秀区水电勘测设计队108</t>
  </si>
  <si>
    <t>梁小海</t>
  </si>
  <si>
    <t>西秀区节水供水排水站109</t>
  </si>
  <si>
    <t>段世得</t>
  </si>
  <si>
    <t>西秀区建设工程服务中心111</t>
  </si>
  <si>
    <t>韦忠臣</t>
  </si>
  <si>
    <t>西秀区棚户区改造办公室112</t>
  </si>
  <si>
    <t>方雪蒙</t>
  </si>
  <si>
    <t>陈思</t>
  </si>
  <si>
    <t>西秀区国有老落坡林场107</t>
  </si>
  <si>
    <t>娄妮</t>
  </si>
  <si>
    <t>西秀区市场监督管理局信息中心113</t>
  </si>
  <si>
    <t>王娟</t>
  </si>
  <si>
    <t>安顺市西秀区高级中学114</t>
  </si>
  <si>
    <t>专业技术人员02</t>
  </si>
  <si>
    <t>“第七届人博会”西秀区事业岗位面试准考证存根</t>
  </si>
  <si>
    <t>身份证号</t>
  </si>
  <si>
    <t>岗位代码</t>
  </si>
  <si>
    <t>公 告  序 号</t>
  </si>
  <si>
    <t>486-636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</si>
</sst>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9">
    <font>
      <sz val="12"/>
      <name val="宋体"/>
      <family val="0"/>
    </font>
    <font>
      <sz val="72"/>
      <name val="宋体"/>
      <family val="0"/>
    </font>
    <font>
      <sz val="200"/>
      <name val="宋体"/>
      <family val="0"/>
    </font>
    <font>
      <sz val="12"/>
      <color indexed="9"/>
      <name val="宋体"/>
      <family val="0"/>
    </font>
    <font>
      <b/>
      <sz val="18"/>
      <name val="仿宋_GB2312"/>
      <family val="3"/>
    </font>
    <font>
      <b/>
      <sz val="24"/>
      <name val="隶书"/>
      <family val="3"/>
    </font>
    <font>
      <b/>
      <sz val="9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18"/>
      <color indexed="9"/>
      <name val="仿宋_GB2312"/>
      <family val="3"/>
    </font>
    <font>
      <b/>
      <sz val="24"/>
      <color indexed="9"/>
      <name val="隶书"/>
      <family val="3"/>
    </font>
    <font>
      <sz val="22"/>
      <name val="宋体"/>
      <family val="0"/>
    </font>
    <font>
      <sz val="18"/>
      <name val="宋体"/>
      <family val="0"/>
    </font>
    <font>
      <sz val="12"/>
      <color indexed="9"/>
      <name val="仿宋_GB2312"/>
      <family val="3"/>
    </font>
    <font>
      <sz val="18"/>
      <name val="黑体"/>
      <family val="3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  <font>
      <b/>
      <sz val="18"/>
      <color theme="0"/>
      <name val="仿宋_GB2312"/>
      <family val="3"/>
    </font>
    <font>
      <b/>
      <sz val="24"/>
      <color theme="0"/>
      <name val="隶书"/>
      <family val="3"/>
    </font>
    <font>
      <sz val="12"/>
      <color theme="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dotted"/>
      <top style="dotted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12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left" vertical="center"/>
    </xf>
    <xf numFmtId="0" fontId="56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176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176" fontId="15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xxqkszx\Desktop\2020&#36212;&#39640;&#26657;&#20154;&#25165;&#24341;&#36827;\10---&#31508;&#35797;\10---&#31508;&#35797;&#20934;&#32771;&#35777;Done\2020&#21355;&#20581;&#31508;&#35797;&#20934;&#32771;&#35777;(&#24050;&#35774;&#32622;&#24231;&#20301;&#26631;&#3161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签领表"/>
      <sheetName val="准考证模版"/>
      <sheetName val="数据库"/>
      <sheetName val="准考证存根"/>
      <sheetName val="座位标签"/>
      <sheetName val="Sheet1"/>
      <sheetName val="准考证索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zoomScaleSheetLayoutView="100" workbookViewId="0" topLeftCell="A1">
      <selection activeCell="N5" sqref="N5"/>
    </sheetView>
  </sheetViews>
  <sheetFormatPr defaultColWidth="9.00390625" defaultRowHeight="14.25"/>
  <cols>
    <col min="1" max="1" width="2.875" style="0" customWidth="1"/>
    <col min="2" max="2" width="10.375" style="0" customWidth="1"/>
    <col min="3" max="3" width="29.125" style="0" customWidth="1"/>
    <col min="4" max="4" width="17.00390625" style="0" customWidth="1"/>
    <col min="5" max="5" width="9.00390625" style="24" customWidth="1"/>
    <col min="6" max="6" width="8.625" style="0" customWidth="1"/>
  </cols>
  <sheetData>
    <row r="1" spans="1:6" ht="14.25">
      <c r="A1" s="25" t="s">
        <v>0</v>
      </c>
      <c r="B1" s="25"/>
      <c r="C1" s="25"/>
      <c r="D1" s="25"/>
      <c r="E1" s="25"/>
      <c r="F1" s="25"/>
    </row>
    <row r="2" spans="1:6" ht="66.75" customHeight="1">
      <c r="A2" s="26" t="s">
        <v>1</v>
      </c>
      <c r="B2" s="27"/>
      <c r="C2" s="27"/>
      <c r="D2" s="27"/>
      <c r="E2" s="27"/>
      <c r="F2" s="27"/>
    </row>
    <row r="3" spans="1:6" s="23" customFormat="1" ht="27">
      <c r="A3" s="28" t="s">
        <v>2</v>
      </c>
      <c r="B3" s="28" t="s">
        <v>3</v>
      </c>
      <c r="C3" s="28" t="s">
        <v>4</v>
      </c>
      <c r="D3" s="28" t="s">
        <v>5</v>
      </c>
      <c r="E3" s="29" t="s">
        <v>6</v>
      </c>
      <c r="F3" s="28" t="s">
        <v>7</v>
      </c>
    </row>
    <row r="4" spans="1:6" ht="27.75" customHeight="1">
      <c r="A4" s="30">
        <v>1</v>
      </c>
      <c r="B4" s="30" t="s">
        <v>8</v>
      </c>
      <c r="C4" s="30" t="s">
        <v>9</v>
      </c>
      <c r="D4" s="30" t="s">
        <v>10</v>
      </c>
      <c r="E4" s="31" t="s">
        <v>11</v>
      </c>
      <c r="F4" s="32" t="s">
        <v>12</v>
      </c>
    </row>
    <row r="5" spans="1:6" ht="27.75" customHeight="1">
      <c r="A5" s="30">
        <v>2</v>
      </c>
      <c r="B5" s="33" t="s">
        <v>13</v>
      </c>
      <c r="C5" s="33" t="s">
        <v>14</v>
      </c>
      <c r="D5" s="33" t="s">
        <v>15</v>
      </c>
      <c r="E5" s="31" t="s">
        <v>11</v>
      </c>
      <c r="F5" s="33" t="s">
        <v>12</v>
      </c>
    </row>
    <row r="6" spans="1:6" ht="27.75" customHeight="1">
      <c r="A6" s="30">
        <v>3</v>
      </c>
      <c r="B6" s="30" t="s">
        <v>16</v>
      </c>
      <c r="C6" s="30" t="s">
        <v>17</v>
      </c>
      <c r="D6" s="30" t="s">
        <v>10</v>
      </c>
      <c r="E6" s="31" t="s">
        <v>11</v>
      </c>
      <c r="F6" s="32" t="s">
        <v>12</v>
      </c>
    </row>
    <row r="7" spans="1:6" ht="27.75" customHeight="1">
      <c r="A7" s="30">
        <v>4</v>
      </c>
      <c r="B7" s="33" t="s">
        <v>18</v>
      </c>
      <c r="C7" s="34" t="s">
        <v>19</v>
      </c>
      <c r="D7" s="34" t="s">
        <v>20</v>
      </c>
      <c r="E7" s="31" t="s">
        <v>11</v>
      </c>
      <c r="F7" s="33" t="s">
        <v>12</v>
      </c>
    </row>
    <row r="8" spans="1:6" ht="27.75" customHeight="1">
      <c r="A8" s="30">
        <v>5</v>
      </c>
      <c r="B8" s="33" t="s">
        <v>21</v>
      </c>
      <c r="C8" s="33" t="s">
        <v>22</v>
      </c>
      <c r="D8" s="33" t="s">
        <v>20</v>
      </c>
      <c r="E8" s="31" t="s">
        <v>11</v>
      </c>
      <c r="F8" s="33" t="s">
        <v>12</v>
      </c>
    </row>
    <row r="9" spans="1:6" ht="27.75" customHeight="1">
      <c r="A9" s="30">
        <v>6</v>
      </c>
      <c r="B9" s="33" t="s">
        <v>23</v>
      </c>
      <c r="C9" s="35" t="s">
        <v>24</v>
      </c>
      <c r="D9" s="35" t="s">
        <v>10</v>
      </c>
      <c r="E9" s="31" t="s">
        <v>11</v>
      </c>
      <c r="F9" s="33" t="s">
        <v>12</v>
      </c>
    </row>
    <row r="10" spans="1:6" ht="27.75" customHeight="1">
      <c r="A10" s="30">
        <v>7</v>
      </c>
      <c r="B10" s="33" t="s">
        <v>25</v>
      </c>
      <c r="C10" s="33" t="s">
        <v>26</v>
      </c>
      <c r="D10" s="33" t="s">
        <v>20</v>
      </c>
      <c r="E10" s="31" t="s">
        <v>11</v>
      </c>
      <c r="F10" s="33" t="s">
        <v>12</v>
      </c>
    </row>
    <row r="11" spans="1:6" ht="27.75" customHeight="1">
      <c r="A11" s="30">
        <v>8</v>
      </c>
      <c r="B11" s="33" t="s">
        <v>27</v>
      </c>
      <c r="C11" s="33" t="s">
        <v>28</v>
      </c>
      <c r="D11" s="33" t="s">
        <v>20</v>
      </c>
      <c r="E11" s="31" t="s">
        <v>11</v>
      </c>
      <c r="F11" s="33" t="s">
        <v>12</v>
      </c>
    </row>
    <row r="12" spans="1:6" ht="27.75" customHeight="1">
      <c r="A12" s="30">
        <v>9</v>
      </c>
      <c r="B12" s="33" t="s">
        <v>29</v>
      </c>
      <c r="C12" s="33" t="s">
        <v>14</v>
      </c>
      <c r="D12" s="33" t="s">
        <v>10</v>
      </c>
      <c r="E12" s="31" t="s">
        <v>11</v>
      </c>
      <c r="F12" s="35" t="s">
        <v>12</v>
      </c>
    </row>
    <row r="13" spans="1:6" ht="27.75" customHeight="1">
      <c r="A13" s="30">
        <v>10</v>
      </c>
      <c r="B13" s="30" t="s">
        <v>30</v>
      </c>
      <c r="C13" s="30" t="s">
        <v>31</v>
      </c>
      <c r="D13" s="30" t="s">
        <v>10</v>
      </c>
      <c r="E13" s="31" t="s">
        <v>11</v>
      </c>
      <c r="F13" s="32" t="s">
        <v>12</v>
      </c>
    </row>
    <row r="14" spans="1:6" ht="27.75" customHeight="1">
      <c r="A14" s="30">
        <v>11</v>
      </c>
      <c r="B14" s="33" t="s">
        <v>32</v>
      </c>
      <c r="C14" s="33" t="s">
        <v>33</v>
      </c>
      <c r="D14" s="33" t="s">
        <v>10</v>
      </c>
      <c r="E14" s="31" t="s">
        <v>11</v>
      </c>
      <c r="F14" s="33" t="s">
        <v>12</v>
      </c>
    </row>
    <row r="15" spans="1:6" ht="27.75" customHeight="1">
      <c r="A15" s="30">
        <v>12</v>
      </c>
      <c r="B15" s="33" t="s">
        <v>34</v>
      </c>
      <c r="C15" s="33" t="s">
        <v>35</v>
      </c>
      <c r="D15" s="33" t="s">
        <v>36</v>
      </c>
      <c r="E15" s="31" t="s">
        <v>11</v>
      </c>
      <c r="F15" s="33" t="s">
        <v>12</v>
      </c>
    </row>
  </sheetData>
  <sheetProtection/>
  <mergeCells count="2">
    <mergeCell ref="A1:F1"/>
    <mergeCell ref="A2:F2"/>
  </mergeCells>
  <printOptions/>
  <pageMargins left="0.7513888888888889" right="0.7513888888888889" top="1" bottom="1" header="0.5" footer="0.5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zoomScaleSheetLayoutView="100" workbookViewId="0" topLeftCell="A3">
      <selection activeCell="P8" sqref="P8"/>
    </sheetView>
  </sheetViews>
  <sheetFormatPr defaultColWidth="9.00390625" defaultRowHeight="14.25"/>
  <cols>
    <col min="1" max="1" width="7.75390625" style="3" customWidth="1"/>
    <col min="2" max="2" width="8.875" style="4" customWidth="1"/>
    <col min="3" max="3" width="13.875" style="4" customWidth="1"/>
    <col min="4" max="4" width="1.75390625" style="4" customWidth="1"/>
    <col min="5" max="5" width="7.25390625" style="3" customWidth="1"/>
    <col min="6" max="6" width="8.875" style="4" customWidth="1"/>
    <col min="7" max="7" width="13.875" style="4" customWidth="1"/>
    <col min="8" max="8" width="1.75390625" style="4" customWidth="1"/>
    <col min="9" max="9" width="6.375" style="5" customWidth="1"/>
    <col min="10" max="10" width="8.875" style="6" customWidth="1"/>
    <col min="11" max="11" width="13.875" style="6" customWidth="1"/>
    <col min="12" max="12" width="9.00390625" style="4" customWidth="1"/>
    <col min="13" max="13" width="7.50390625" style="4" customWidth="1"/>
    <col min="14" max="14" width="6.125" style="3" customWidth="1"/>
    <col min="15" max="16" width="9.00390625" style="4" customWidth="1"/>
  </cols>
  <sheetData>
    <row r="1" spans="1:11" ht="22.5" hidden="1">
      <c r="A1" s="7" t="s">
        <v>37</v>
      </c>
      <c r="B1" s="7"/>
      <c r="C1" s="7"/>
      <c r="D1" s="7"/>
      <c r="E1" s="7"/>
      <c r="F1" s="7"/>
      <c r="G1" s="7"/>
      <c r="H1" s="7"/>
      <c r="I1" s="18"/>
      <c r="J1" s="18"/>
      <c r="K1" s="18"/>
    </row>
    <row r="2" spans="1:11" ht="31.5" hidden="1">
      <c r="A2" s="8">
        <f>IF(ISERROR(LOOKUP(M5,xh,fzh)),0,LOOKUP(M5,xh,fzh))</f>
        <v>0</v>
      </c>
      <c r="B2" s="8"/>
      <c r="C2" s="8"/>
      <c r="D2" s="8"/>
      <c r="E2" s="8"/>
      <c r="F2" s="8"/>
      <c r="G2" s="8"/>
      <c r="H2" s="8"/>
      <c r="I2" s="19"/>
      <c r="J2" s="19"/>
      <c r="K2" s="19"/>
    </row>
    <row r="3" spans="1:11" ht="27.75" customHeight="1">
      <c r="A3" s="9" t="s">
        <v>3</v>
      </c>
      <c r="B3" s="10">
        <f>IF(ISERROR(LOOKUP(M5,xh,xm)),0,LOOKUP(M5,xh,xm))</f>
        <v>0</v>
      </c>
      <c r="C3" s="11"/>
      <c r="D3" s="12"/>
      <c r="E3" s="9" t="s">
        <v>3</v>
      </c>
      <c r="F3" s="10">
        <f>IF(ISERROR(LOOKUP(M6,xh,xm)),0,LOOKUP(M6,xh,xm))</f>
        <v>0</v>
      </c>
      <c r="G3" s="11"/>
      <c r="H3" s="3"/>
      <c r="I3" s="9" t="s">
        <v>3</v>
      </c>
      <c r="J3" s="10">
        <f>IF(ISERROR(LOOKUP(M7,xh,xm)),0,LOOKUP(M7,xh,xm))</f>
        <v>0</v>
      </c>
      <c r="K3" s="11"/>
    </row>
    <row r="4" spans="1:11" ht="27.75" customHeight="1">
      <c r="A4" s="13" t="s">
        <v>38</v>
      </c>
      <c r="B4" s="14">
        <f>IF(ISERROR(LOOKUP(M5,xh,sfzh)),0,LOOKUP(M5,xh,sfzh))</f>
        <v>0</v>
      </c>
      <c r="C4" s="15"/>
      <c r="D4" s="12"/>
      <c r="E4" s="13" t="s">
        <v>38</v>
      </c>
      <c r="F4" s="14">
        <f>IF(ISERROR(LOOKUP(M6,xh,sfzh)),0,LOOKUP(M6,xh,sfzh))</f>
        <v>0</v>
      </c>
      <c r="G4" s="15"/>
      <c r="H4" s="3"/>
      <c r="I4" s="13" t="s">
        <v>38</v>
      </c>
      <c r="J4" s="14">
        <f>IF(ISERROR(LOOKUP(M7,xh,sfzh)),0,LOOKUP(M7,xh,sfzh))</f>
        <v>0</v>
      </c>
      <c r="K4" s="15"/>
    </row>
    <row r="5" spans="1:14" ht="27.75" customHeight="1">
      <c r="A5" s="13" t="s">
        <v>2</v>
      </c>
      <c r="B5" s="16">
        <f>IF(ISERROR(LOOKUP(M5,xh,xh)),0,LOOKUP(M5,xh,xh))</f>
        <v>0</v>
      </c>
      <c r="C5" s="15"/>
      <c r="D5" s="12"/>
      <c r="E5" s="13" t="s">
        <v>2</v>
      </c>
      <c r="F5" s="16">
        <f>IF(ISERROR(LOOKUP(M6,xh,xh)),0,LOOKUP(M6,xh,xh))</f>
        <v>0</v>
      </c>
      <c r="G5" s="15"/>
      <c r="H5" s="3"/>
      <c r="I5" s="13" t="s">
        <v>2</v>
      </c>
      <c r="J5" s="16">
        <f>IF(ISERROR(LOOKUP(M7,xh,xh)),0,LOOKUP(M7,xh,xh))</f>
        <v>0</v>
      </c>
      <c r="K5" s="15"/>
      <c r="M5" s="20">
        <v>1</v>
      </c>
      <c r="N5" s="21">
        <f>M25+1</f>
        <v>22</v>
      </c>
    </row>
    <row r="6" spans="1:13" ht="21" customHeight="1">
      <c r="A6" s="13" t="s">
        <v>39</v>
      </c>
      <c r="B6" s="17">
        <f>IF(ISERROR(LOOKUP(M5,xh,岗位代码)),0,LOOKUP(M5,xh,岗位代码))</f>
        <v>0</v>
      </c>
      <c r="C6" s="15"/>
      <c r="D6" s="12"/>
      <c r="E6" s="13" t="s">
        <v>39</v>
      </c>
      <c r="F6" s="17">
        <f>IF(ISERROR(LOOKUP(M6,xh,岗位代码)),0,LOOKUP(M6,xh,岗位代码))</f>
        <v>0</v>
      </c>
      <c r="G6" s="15"/>
      <c r="H6" s="3"/>
      <c r="I6" s="13" t="s">
        <v>39</v>
      </c>
      <c r="J6" s="17">
        <f>IF(ISERROR(LOOKUP(M7,xh,岗位代码)),0,LOOKUP(M7,xh,岗位代码))</f>
        <v>0</v>
      </c>
      <c r="K6" s="15"/>
      <c r="M6" s="20">
        <f>M5+1</f>
        <v>2</v>
      </c>
    </row>
    <row r="7" spans="9:16" ht="12" customHeight="1">
      <c r="I7" s="3"/>
      <c r="J7" s="4"/>
      <c r="K7" s="4"/>
      <c r="L7" s="6"/>
      <c r="M7" s="20">
        <f>M6+1</f>
        <v>3</v>
      </c>
      <c r="O7" s="6"/>
      <c r="P7" s="6"/>
    </row>
    <row r="8" spans="1:16" ht="27">
      <c r="A8" s="9" t="s">
        <v>3</v>
      </c>
      <c r="B8" s="10">
        <f>IF(ISERROR(LOOKUP(M8,xh,xm)),0,LOOKUP(M8,xh,xm))</f>
        <v>0</v>
      </c>
      <c r="C8" s="11"/>
      <c r="D8" s="12"/>
      <c r="E8" s="9" t="s">
        <v>3</v>
      </c>
      <c r="F8" s="10">
        <f>IF(ISERROR(LOOKUP(M9,xh,xm)),0,LOOKUP(M9,xh,xm))</f>
        <v>0</v>
      </c>
      <c r="G8" s="11"/>
      <c r="H8" s="3"/>
      <c r="I8" s="9" t="s">
        <v>3</v>
      </c>
      <c r="J8" s="10">
        <f>IF(ISERROR(LOOKUP(M10,xh,xm)),0,LOOKUP(M10,xh,xm))</f>
        <v>0</v>
      </c>
      <c r="K8" s="11"/>
      <c r="L8" s="6"/>
      <c r="M8" s="20">
        <f>M7+1</f>
        <v>4</v>
      </c>
      <c r="O8" s="6"/>
      <c r="P8" s="6"/>
    </row>
    <row r="9" spans="1:16" ht="27">
      <c r="A9" s="13" t="s">
        <v>38</v>
      </c>
      <c r="B9" s="14">
        <f>IF(ISERROR(LOOKUP(M8,xh,sfzh)),0,LOOKUP(M8,xh,sfzh))</f>
        <v>0</v>
      </c>
      <c r="C9" s="15"/>
      <c r="D9" s="12"/>
      <c r="E9" s="13" t="s">
        <v>38</v>
      </c>
      <c r="F9" s="14">
        <f>IF(ISERROR(LOOKUP(M9,xh,sfzh)),0,LOOKUP(M9,xh,sfzh))</f>
        <v>0</v>
      </c>
      <c r="G9" s="15"/>
      <c r="H9" s="3"/>
      <c r="I9" s="13" t="s">
        <v>38</v>
      </c>
      <c r="J9" s="14">
        <f>IF(ISERROR(LOOKUP(M10,xh,sfzh)),0,LOOKUP(M10,xh,sfzh))</f>
        <v>0</v>
      </c>
      <c r="K9" s="15"/>
      <c r="L9" s="6"/>
      <c r="M9" s="20">
        <f aca="true" t="shared" si="0" ref="M9:M17">M8+1</f>
        <v>5</v>
      </c>
      <c r="O9" s="6"/>
      <c r="P9" s="6"/>
    </row>
    <row r="10" spans="1:16" ht="27">
      <c r="A10" s="13" t="s">
        <v>2</v>
      </c>
      <c r="B10" s="16">
        <f>IF(ISERROR(LOOKUP(M8,xh,xh)),0,LOOKUP(M8,xh,xh))</f>
        <v>0</v>
      </c>
      <c r="C10" s="15"/>
      <c r="D10" s="12"/>
      <c r="E10" s="13" t="s">
        <v>2</v>
      </c>
      <c r="F10" s="16">
        <f>IF(ISERROR(LOOKUP(M9,xh,xh)),0,LOOKUP(M9,xh,xh))</f>
        <v>0</v>
      </c>
      <c r="G10" s="15"/>
      <c r="H10" s="3"/>
      <c r="I10" s="13" t="s">
        <v>2</v>
      </c>
      <c r="J10" s="16">
        <f>IF(ISERROR(LOOKUP(M10,xh,xh)),0,LOOKUP(M10,xh,xh))</f>
        <v>0</v>
      </c>
      <c r="K10" s="15"/>
      <c r="L10" s="6"/>
      <c r="M10" s="20">
        <f t="shared" si="0"/>
        <v>6</v>
      </c>
      <c r="O10" s="6"/>
      <c r="P10" s="6"/>
    </row>
    <row r="11" spans="1:16" ht="19.5" customHeight="1">
      <c r="A11" s="13" t="s">
        <v>39</v>
      </c>
      <c r="B11" s="17">
        <f>IF(ISERROR(LOOKUP(M8,xh,岗位代码)),0,LOOKUP(M8,xh,岗位代码))</f>
        <v>0</v>
      </c>
      <c r="C11" s="15"/>
      <c r="D11" s="12"/>
      <c r="E11" s="13" t="s">
        <v>39</v>
      </c>
      <c r="F11" s="17">
        <f>IF(ISERROR(LOOKUP(M9,xh,岗位代码)),0,LOOKUP(M9,xh,岗位代码))</f>
        <v>0</v>
      </c>
      <c r="G11" s="15"/>
      <c r="H11" s="3"/>
      <c r="I11" s="13" t="s">
        <v>39</v>
      </c>
      <c r="J11" s="17">
        <f>IF(ISERROR(LOOKUP(M10,xh,岗位代码)),0,LOOKUP(M10,xh,岗位代码))</f>
        <v>0</v>
      </c>
      <c r="K11" s="15"/>
      <c r="L11" s="6"/>
      <c r="M11" s="20">
        <f t="shared" si="0"/>
        <v>7</v>
      </c>
      <c r="O11" s="22"/>
      <c r="P11" s="6"/>
    </row>
    <row r="12" spans="9:16" ht="15" customHeight="1">
      <c r="I12" s="3"/>
      <c r="J12" s="4"/>
      <c r="K12" s="4"/>
      <c r="L12" s="6"/>
      <c r="M12" s="20">
        <f t="shared" si="0"/>
        <v>8</v>
      </c>
      <c r="O12" s="6"/>
      <c r="P12" s="6"/>
    </row>
    <row r="13" spans="1:16" ht="27">
      <c r="A13" s="9" t="s">
        <v>3</v>
      </c>
      <c r="B13" s="10">
        <f>IF(ISERROR(LOOKUP(M11,xh,xm)),0,LOOKUP(M11,xh,xm))</f>
        <v>0</v>
      </c>
      <c r="C13" s="11"/>
      <c r="D13" s="12"/>
      <c r="E13" s="9" t="s">
        <v>3</v>
      </c>
      <c r="F13" s="10">
        <f>IF(ISERROR(LOOKUP(M12,xh,xm)),0,LOOKUP(M12,xh,xm))</f>
        <v>0</v>
      </c>
      <c r="G13" s="11"/>
      <c r="H13" s="3"/>
      <c r="I13" s="9" t="s">
        <v>3</v>
      </c>
      <c r="J13" s="10">
        <f>IF(ISERROR(LOOKUP(M13,xh,xm)),0,LOOKUP(M13,xh,xm))</f>
        <v>0</v>
      </c>
      <c r="K13" s="11"/>
      <c r="L13" s="6"/>
      <c r="M13" s="20">
        <f t="shared" si="0"/>
        <v>9</v>
      </c>
      <c r="O13" s="6"/>
      <c r="P13" s="6"/>
    </row>
    <row r="14" spans="1:16" ht="27">
      <c r="A14" s="13" t="s">
        <v>38</v>
      </c>
      <c r="B14" s="14">
        <f>IF(ISERROR(LOOKUP(M11,xh,sfzh)),0,LOOKUP(M11,xh,sfzh))</f>
        <v>0</v>
      </c>
      <c r="C14" s="15"/>
      <c r="D14" s="12"/>
      <c r="E14" s="13" t="s">
        <v>38</v>
      </c>
      <c r="F14" s="14">
        <f>IF(ISERROR(LOOKUP(M12,xh,sfzh)),0,LOOKUP(M12,xh,sfzh))</f>
        <v>0</v>
      </c>
      <c r="G14" s="15"/>
      <c r="H14" s="3"/>
      <c r="I14" s="13" t="s">
        <v>38</v>
      </c>
      <c r="J14" s="14">
        <f>IF(ISERROR(LOOKUP(M13,xh,sfzh)),0,LOOKUP(M13,xh,sfzh))</f>
        <v>0</v>
      </c>
      <c r="K14" s="15"/>
      <c r="L14" s="6"/>
      <c r="M14" s="20">
        <f t="shared" si="0"/>
        <v>10</v>
      </c>
      <c r="O14" s="6"/>
      <c r="P14" s="6"/>
    </row>
    <row r="15" spans="1:16" ht="27">
      <c r="A15" s="13" t="s">
        <v>2</v>
      </c>
      <c r="B15" s="16">
        <f>IF(ISERROR(LOOKUP(M11,xh,xh)),0,LOOKUP(M11,xh,xh))</f>
        <v>0</v>
      </c>
      <c r="C15" s="15"/>
      <c r="D15" s="12"/>
      <c r="E15" s="13" t="s">
        <v>2</v>
      </c>
      <c r="F15" s="16">
        <f>IF(ISERROR(LOOKUP(M12,xh,xh)),0,LOOKUP(M12,xh,xh))</f>
        <v>0</v>
      </c>
      <c r="G15" s="15"/>
      <c r="H15" s="3"/>
      <c r="I15" s="13" t="s">
        <v>2</v>
      </c>
      <c r="J15" s="16">
        <f>IF(ISERROR(LOOKUP(M13,xh,xh)),0,LOOKUP(M13,xh,xh))</f>
        <v>0</v>
      </c>
      <c r="K15" s="15"/>
      <c r="L15" s="6"/>
      <c r="M15" s="20">
        <f t="shared" si="0"/>
        <v>11</v>
      </c>
      <c r="O15" s="6"/>
      <c r="P15" s="6"/>
    </row>
    <row r="16" spans="1:16" ht="19.5" customHeight="1">
      <c r="A16" s="13" t="s">
        <v>39</v>
      </c>
      <c r="B16" s="17">
        <f>IF(ISERROR(LOOKUP(M11,xh,岗位代码)),0,LOOKUP(M11,xh,岗位代码))</f>
        <v>0</v>
      </c>
      <c r="C16" s="15"/>
      <c r="D16" s="12"/>
      <c r="E16" s="13" t="s">
        <v>39</v>
      </c>
      <c r="F16" s="17">
        <f>IF(ISERROR(LOOKUP(M12,xh,岗位代码)),0,LOOKUP(M12,xh,岗位代码))</f>
        <v>0</v>
      </c>
      <c r="G16" s="15"/>
      <c r="H16" s="3"/>
      <c r="I16" s="13" t="s">
        <v>39</v>
      </c>
      <c r="J16" s="17">
        <f>IF(ISERROR(LOOKUP(M13,xh,岗位代码)),0,LOOKUP(M13,xh,岗位代码))</f>
        <v>0</v>
      </c>
      <c r="K16" s="15"/>
      <c r="L16" s="6"/>
      <c r="M16" s="20">
        <f t="shared" si="0"/>
        <v>12</v>
      </c>
      <c r="O16" s="22"/>
      <c r="P16" s="6"/>
    </row>
    <row r="17" ht="12" customHeight="1">
      <c r="M17" s="20">
        <f t="shared" si="0"/>
        <v>13</v>
      </c>
    </row>
    <row r="18" spans="1:16" ht="27">
      <c r="A18" s="9" t="s">
        <v>3</v>
      </c>
      <c r="B18" s="10">
        <f>IF(ISERROR(LOOKUP(M14,xh,xm)),0,LOOKUP(M14,xh,xm))</f>
        <v>0</v>
      </c>
      <c r="C18" s="11"/>
      <c r="D18" s="12"/>
      <c r="E18" s="9" t="s">
        <v>3</v>
      </c>
      <c r="F18" s="10">
        <f>IF(ISERROR(LOOKUP(M15,xh,xm)),0,LOOKUP(M15,xh,xm))</f>
        <v>0</v>
      </c>
      <c r="G18" s="11"/>
      <c r="H18" s="3"/>
      <c r="I18" s="9" t="s">
        <v>3</v>
      </c>
      <c r="J18" s="10">
        <f>IF(ISERROR(LOOKUP(M16,xh,xm)),0,LOOKUP(M16,xh,xm))</f>
        <v>0</v>
      </c>
      <c r="K18" s="11"/>
      <c r="L18" s="6"/>
      <c r="M18" s="20">
        <f aca="true" t="shared" si="1" ref="M18:M32">M17+1</f>
        <v>14</v>
      </c>
      <c r="O18" s="6"/>
      <c r="P18" s="6"/>
    </row>
    <row r="19" spans="1:16" ht="27">
      <c r="A19" s="13" t="s">
        <v>38</v>
      </c>
      <c r="B19" s="14">
        <f>IF(ISERROR(LOOKUP(M14,xh,sfzh)),0,LOOKUP(M14,xh,sfzh))</f>
        <v>0</v>
      </c>
      <c r="C19" s="15"/>
      <c r="D19" s="12"/>
      <c r="E19" s="13" t="s">
        <v>38</v>
      </c>
      <c r="F19" s="14">
        <f>IF(ISERROR(LOOKUP(M15,xh,sfzh)),0,LOOKUP(M15,xh,sfzh))</f>
        <v>0</v>
      </c>
      <c r="G19" s="15"/>
      <c r="H19" s="3"/>
      <c r="I19" s="13" t="s">
        <v>38</v>
      </c>
      <c r="J19" s="14">
        <f>IF(ISERROR(LOOKUP(M16,xh,sfzh)),0,LOOKUP(M16,xh,sfzh))</f>
        <v>0</v>
      </c>
      <c r="K19" s="15"/>
      <c r="L19" s="6"/>
      <c r="M19" s="20">
        <f t="shared" si="1"/>
        <v>15</v>
      </c>
      <c r="O19" s="6"/>
      <c r="P19" s="6"/>
    </row>
    <row r="20" spans="1:16" ht="27">
      <c r="A20" s="13" t="s">
        <v>2</v>
      </c>
      <c r="B20" s="16">
        <f>IF(ISERROR(LOOKUP(M14,xh,xh)),0,LOOKUP(M14,xh,xh))</f>
        <v>0</v>
      </c>
      <c r="C20" s="15"/>
      <c r="D20" s="12"/>
      <c r="E20" s="13" t="s">
        <v>2</v>
      </c>
      <c r="F20" s="16">
        <f>IF(ISERROR(LOOKUP(M15,xh,xh)),0,LOOKUP(M15,xh,xh))</f>
        <v>0</v>
      </c>
      <c r="G20" s="15"/>
      <c r="H20" s="3"/>
      <c r="I20" s="13" t="s">
        <v>2</v>
      </c>
      <c r="J20" s="16">
        <f>IF(ISERROR(LOOKUP(M16,xh,xh)),0,LOOKUP(M16,xh,xh))</f>
        <v>0</v>
      </c>
      <c r="K20" s="15"/>
      <c r="L20" s="6"/>
      <c r="M20" s="20">
        <f t="shared" si="1"/>
        <v>16</v>
      </c>
      <c r="O20" s="6"/>
      <c r="P20" s="6"/>
    </row>
    <row r="21" spans="1:16" ht="19.5" customHeight="1">
      <c r="A21" s="13" t="s">
        <v>39</v>
      </c>
      <c r="B21" s="17">
        <f>IF(ISERROR(LOOKUP(M14,xh,岗位代码)),0,LOOKUP(M14,xh,岗位代码))</f>
        <v>0</v>
      </c>
      <c r="C21" s="15"/>
      <c r="D21" s="12"/>
      <c r="E21" s="13" t="s">
        <v>39</v>
      </c>
      <c r="F21" s="17">
        <f>IF(ISERROR(LOOKUP(M15,xh,岗位代码)),0,LOOKUP(M15,xh,岗位代码))</f>
        <v>0</v>
      </c>
      <c r="G21" s="15"/>
      <c r="H21" s="3"/>
      <c r="I21" s="13" t="s">
        <v>39</v>
      </c>
      <c r="J21" s="17">
        <f>IF(ISERROR(LOOKUP(M16,xh,岗位代码)),0,LOOKUP(M16,xh,岗位代码))</f>
        <v>0</v>
      </c>
      <c r="K21" s="15"/>
      <c r="L21" s="6"/>
      <c r="M21" s="20">
        <f t="shared" si="1"/>
        <v>17</v>
      </c>
      <c r="O21" s="22"/>
      <c r="P21" s="6"/>
    </row>
    <row r="22" ht="12" customHeight="1">
      <c r="M22" s="20">
        <f t="shared" si="1"/>
        <v>18</v>
      </c>
    </row>
    <row r="23" spans="1:16" ht="27">
      <c r="A23" s="9" t="s">
        <v>3</v>
      </c>
      <c r="B23" s="10">
        <f>IF(ISERROR(LOOKUP(M17,xh,xm)),0,LOOKUP(M17,xh,xm))</f>
        <v>0</v>
      </c>
      <c r="C23" s="11"/>
      <c r="D23" s="12"/>
      <c r="E23" s="9" t="s">
        <v>3</v>
      </c>
      <c r="F23" s="10">
        <f>IF(ISERROR(LOOKUP(M18,xh,xm)),0,LOOKUP(M18,xh,xm))</f>
        <v>0</v>
      </c>
      <c r="G23" s="11"/>
      <c r="H23" s="3"/>
      <c r="I23" s="9" t="s">
        <v>3</v>
      </c>
      <c r="J23" s="10">
        <f>IF(ISERROR(LOOKUP(M19,xh,xm)),0,LOOKUP(M19,xh,xm))</f>
        <v>0</v>
      </c>
      <c r="K23" s="11"/>
      <c r="L23" s="6"/>
      <c r="M23" s="20">
        <f t="shared" si="1"/>
        <v>19</v>
      </c>
      <c r="O23" s="6"/>
      <c r="P23" s="6"/>
    </row>
    <row r="24" spans="1:16" ht="27">
      <c r="A24" s="13" t="s">
        <v>38</v>
      </c>
      <c r="B24" s="14">
        <f>IF(ISERROR(LOOKUP(M17,xh,sfzh)),0,LOOKUP(M17,xh,sfzh))</f>
        <v>0</v>
      </c>
      <c r="C24" s="15"/>
      <c r="D24" s="12"/>
      <c r="E24" s="13" t="s">
        <v>38</v>
      </c>
      <c r="F24" s="14">
        <f>IF(ISERROR(LOOKUP(M18,xh,sfzh)),0,LOOKUP(M18,xh,sfzh))</f>
        <v>0</v>
      </c>
      <c r="G24" s="15"/>
      <c r="H24" s="3"/>
      <c r="I24" s="13" t="s">
        <v>38</v>
      </c>
      <c r="J24" s="14">
        <f>IF(ISERROR(LOOKUP(M19,xh,sfzh)),0,LOOKUP(M19,xh,sfzh))</f>
        <v>0</v>
      </c>
      <c r="K24" s="15"/>
      <c r="L24" s="6"/>
      <c r="M24" s="20">
        <f t="shared" si="1"/>
        <v>20</v>
      </c>
      <c r="O24" s="6"/>
      <c r="P24" s="6"/>
    </row>
    <row r="25" spans="1:16" ht="27">
      <c r="A25" s="13" t="s">
        <v>2</v>
      </c>
      <c r="B25" s="16">
        <f>IF(ISERROR(LOOKUP(M17,xh,xh)),0,LOOKUP(M17,xh,xh))</f>
        <v>0</v>
      </c>
      <c r="C25" s="15"/>
      <c r="D25" s="12"/>
      <c r="E25" s="13" t="s">
        <v>2</v>
      </c>
      <c r="F25" s="16">
        <f>IF(ISERROR(LOOKUP(M18,xh,xh)),0,LOOKUP(M18,xh,xh))</f>
        <v>0</v>
      </c>
      <c r="G25" s="15"/>
      <c r="H25" s="3"/>
      <c r="I25" s="13" t="s">
        <v>2</v>
      </c>
      <c r="J25" s="16">
        <f>IF(ISERROR(LOOKUP(M19,xh,xh)),0,LOOKUP(M19,xh,xh))</f>
        <v>0</v>
      </c>
      <c r="K25" s="15"/>
      <c r="L25" s="6"/>
      <c r="M25" s="20">
        <f t="shared" si="1"/>
        <v>21</v>
      </c>
      <c r="O25" s="6"/>
      <c r="P25" s="6"/>
    </row>
    <row r="26" spans="1:16" ht="19.5" customHeight="1">
      <c r="A26" s="13" t="s">
        <v>39</v>
      </c>
      <c r="B26" s="17">
        <f>IF(ISERROR(LOOKUP(M17,xh,岗位代码)),0,LOOKUP(M17,xh,岗位代码))</f>
        <v>0</v>
      </c>
      <c r="C26" s="15"/>
      <c r="D26" s="12"/>
      <c r="E26" s="13" t="s">
        <v>39</v>
      </c>
      <c r="F26" s="17">
        <f>IF(ISERROR(LOOKUP(M18,xh,岗位代码)),0,LOOKUP(M18,xh,岗位代码))</f>
        <v>0</v>
      </c>
      <c r="G26" s="15"/>
      <c r="H26" s="3"/>
      <c r="I26" s="13" t="s">
        <v>39</v>
      </c>
      <c r="J26" s="17">
        <f>IF(ISERROR(LOOKUP(M19,xh,岗位代码)),0,LOOKUP(M19,xh,岗位代码))</f>
        <v>0</v>
      </c>
      <c r="K26" s="15"/>
      <c r="L26" s="6"/>
      <c r="M26" s="20">
        <f t="shared" si="1"/>
        <v>22</v>
      </c>
      <c r="O26" s="22"/>
      <c r="P26" s="6"/>
    </row>
    <row r="27" ht="12" customHeight="1">
      <c r="M27" s="20">
        <f t="shared" si="1"/>
        <v>23</v>
      </c>
    </row>
    <row r="28" spans="1:16" ht="27">
      <c r="A28" s="9" t="s">
        <v>3</v>
      </c>
      <c r="B28" s="10">
        <f>IF(ISERROR(LOOKUP(M20,xh,xm)),0,LOOKUP(M20,xh,xm))</f>
        <v>0</v>
      </c>
      <c r="C28" s="11"/>
      <c r="D28" s="12"/>
      <c r="E28" s="9" t="s">
        <v>3</v>
      </c>
      <c r="F28" s="10">
        <f>IF(ISERROR(LOOKUP(M21,xh,xm)),0,LOOKUP(M21,xh,xm))</f>
        <v>0</v>
      </c>
      <c r="G28" s="11"/>
      <c r="H28" s="3"/>
      <c r="I28" s="9" t="s">
        <v>3</v>
      </c>
      <c r="J28" s="10">
        <f>IF(ISERROR(LOOKUP(M22,xh,xm)),0,LOOKUP(M22,xh,xm))</f>
        <v>0</v>
      </c>
      <c r="K28" s="11"/>
      <c r="L28" s="6"/>
      <c r="M28" s="20">
        <f t="shared" si="1"/>
        <v>24</v>
      </c>
      <c r="O28" s="6"/>
      <c r="P28" s="6"/>
    </row>
    <row r="29" spans="1:16" ht="27">
      <c r="A29" s="13" t="s">
        <v>38</v>
      </c>
      <c r="B29" s="14">
        <f>IF(ISERROR(LOOKUP(M20,xh,sfzh)),0,LOOKUP(M20,xh,sfzh))</f>
        <v>0</v>
      </c>
      <c r="C29" s="15"/>
      <c r="D29" s="12"/>
      <c r="E29" s="13" t="s">
        <v>38</v>
      </c>
      <c r="F29" s="14">
        <f>IF(ISERROR(LOOKUP(M21,xh,sfzh)),0,LOOKUP(M21,xh,sfzh))</f>
        <v>0</v>
      </c>
      <c r="G29" s="15"/>
      <c r="H29" s="3"/>
      <c r="I29" s="13" t="s">
        <v>38</v>
      </c>
      <c r="J29" s="14">
        <f>IF(ISERROR(LOOKUP(M22,xh,sfzh)),0,LOOKUP(M22,xh,sfzh))</f>
        <v>0</v>
      </c>
      <c r="K29" s="15"/>
      <c r="L29" s="6"/>
      <c r="M29" s="20">
        <f t="shared" si="1"/>
        <v>25</v>
      </c>
      <c r="O29" s="6"/>
      <c r="P29" s="6"/>
    </row>
    <row r="30" spans="1:16" ht="27">
      <c r="A30" s="13" t="s">
        <v>2</v>
      </c>
      <c r="B30" s="16">
        <f>IF(ISERROR(LOOKUP(M20,xh,xh)),0,LOOKUP(M20,xh,xh))</f>
        <v>0</v>
      </c>
      <c r="C30" s="15"/>
      <c r="D30" s="12"/>
      <c r="E30" s="13" t="s">
        <v>2</v>
      </c>
      <c r="F30" s="16">
        <f>IF(ISERROR(LOOKUP(M21,xh,xh)),0,LOOKUP(M21,xh,xh))</f>
        <v>0</v>
      </c>
      <c r="G30" s="15"/>
      <c r="H30" s="3"/>
      <c r="I30" s="13" t="s">
        <v>2</v>
      </c>
      <c r="J30" s="16">
        <f>IF(ISERROR(LOOKUP(M22,xh,xh)),0,LOOKUP(M22,xh,xh))</f>
        <v>0</v>
      </c>
      <c r="K30" s="15"/>
      <c r="L30" s="6"/>
      <c r="M30" s="20">
        <f t="shared" si="1"/>
        <v>26</v>
      </c>
      <c r="O30" s="6"/>
      <c r="P30" s="6"/>
    </row>
    <row r="31" spans="1:16" ht="19.5" customHeight="1">
      <c r="A31" s="13" t="s">
        <v>39</v>
      </c>
      <c r="B31" s="17">
        <f>IF(ISERROR(LOOKUP(M20,xh,岗位代码)),0,LOOKUP(M20,xh,岗位代码))</f>
        <v>0</v>
      </c>
      <c r="C31" s="15"/>
      <c r="D31" s="12"/>
      <c r="E31" s="13" t="s">
        <v>39</v>
      </c>
      <c r="F31" s="17">
        <f>IF(ISERROR(LOOKUP(M21,xh,岗位代码)),0,LOOKUP(M21,xh,岗位代码))</f>
        <v>0</v>
      </c>
      <c r="G31" s="15"/>
      <c r="H31" s="3"/>
      <c r="I31" s="13" t="s">
        <v>39</v>
      </c>
      <c r="J31" s="17">
        <f>IF(ISERROR(LOOKUP(M22,xh,岗位代码)),0,LOOKUP(M22,xh,岗位代码))</f>
        <v>0</v>
      </c>
      <c r="K31" s="15"/>
      <c r="L31" s="6"/>
      <c r="M31" s="20">
        <f t="shared" si="1"/>
        <v>27</v>
      </c>
      <c r="N31" s="5"/>
      <c r="O31" s="22"/>
      <c r="P31" s="6"/>
    </row>
    <row r="32" ht="12" customHeight="1">
      <c r="M32" s="20">
        <f t="shared" si="1"/>
        <v>28</v>
      </c>
    </row>
    <row r="33" spans="1:16" ht="27">
      <c r="A33" s="9" t="s">
        <v>3</v>
      </c>
      <c r="B33" s="10">
        <f>IF(ISERROR(LOOKUP(M23,xh,xm)),0,LOOKUP(M23,xh,xm))</f>
        <v>0</v>
      </c>
      <c r="C33" s="11"/>
      <c r="D33" s="12"/>
      <c r="E33" s="9" t="s">
        <v>3</v>
      </c>
      <c r="F33" s="10">
        <f>IF(ISERROR(LOOKUP(M24,xh,xm)),0,LOOKUP(M24,xh,xm))</f>
        <v>0</v>
      </c>
      <c r="G33" s="11"/>
      <c r="H33" s="3"/>
      <c r="I33" s="9" t="s">
        <v>3</v>
      </c>
      <c r="J33" s="10">
        <f>IF(ISERROR(LOOKUP(M25,xh,xm)),0,LOOKUP(M25,xh,xm))</f>
        <v>0</v>
      </c>
      <c r="K33" s="11"/>
      <c r="L33" s="6"/>
      <c r="M33" s="20"/>
      <c r="N33" s="5"/>
      <c r="O33" s="6"/>
      <c r="P33" s="6"/>
    </row>
    <row r="34" spans="1:16" ht="27">
      <c r="A34" s="13" t="s">
        <v>38</v>
      </c>
      <c r="B34" s="14">
        <f>IF(ISERROR(LOOKUP(M23,xh,sfzh)),0,LOOKUP(M23,xh,sfzh))</f>
        <v>0</v>
      </c>
      <c r="C34" s="15"/>
      <c r="D34" s="12"/>
      <c r="E34" s="13" t="s">
        <v>38</v>
      </c>
      <c r="F34" s="14">
        <f>IF(ISERROR(LOOKUP(M24,xh,sfzh)),0,LOOKUP(M24,xh,sfzh))</f>
        <v>0</v>
      </c>
      <c r="G34" s="15"/>
      <c r="H34" s="3"/>
      <c r="I34" s="13" t="s">
        <v>38</v>
      </c>
      <c r="J34" s="14">
        <f>IF(ISERROR(LOOKUP(M25,xh,sfzh)),0,LOOKUP(M25,xh,sfzh))</f>
        <v>0</v>
      </c>
      <c r="K34" s="15"/>
      <c r="L34" s="6"/>
      <c r="M34" s="20"/>
      <c r="N34" s="5"/>
      <c r="O34" s="6"/>
      <c r="P34" s="6"/>
    </row>
    <row r="35" spans="1:16" ht="27">
      <c r="A35" s="13" t="s">
        <v>2</v>
      </c>
      <c r="B35" s="16">
        <f>IF(ISERROR(LOOKUP(M23,xh,xh)),0,LOOKUP(M23,xh,xh))</f>
        <v>0</v>
      </c>
      <c r="C35" s="15"/>
      <c r="D35" s="12"/>
      <c r="E35" s="13" t="s">
        <v>2</v>
      </c>
      <c r="F35" s="16">
        <f>IF(ISERROR(LOOKUP(M24,xh,xh)),0,LOOKUP(M24,xh,xh))</f>
        <v>0</v>
      </c>
      <c r="G35" s="15"/>
      <c r="H35" s="3"/>
      <c r="I35" s="13" t="s">
        <v>2</v>
      </c>
      <c r="J35" s="16">
        <f>IF(ISERROR(LOOKUP(M25,xh,xh)),0,LOOKUP(M25,xh,xh))</f>
        <v>0</v>
      </c>
      <c r="K35" s="15"/>
      <c r="L35" s="6"/>
      <c r="M35" s="20"/>
      <c r="N35" s="5"/>
      <c r="O35" s="6"/>
      <c r="P35" s="6"/>
    </row>
    <row r="36" spans="1:16" ht="19.5" customHeight="1">
      <c r="A36" s="13" t="s">
        <v>39</v>
      </c>
      <c r="B36" s="17">
        <f>IF(ISERROR(LOOKUP(M23,xh,岗位代码)),0,LOOKUP(M23,xh,岗位代码))</f>
        <v>0</v>
      </c>
      <c r="C36" s="15"/>
      <c r="D36" s="12"/>
      <c r="E36" s="13" t="s">
        <v>39</v>
      </c>
      <c r="F36" s="17">
        <f>IF(ISERROR(LOOKUP(M24,xh,岗位代码)),0,LOOKUP(M24,xh,岗位代码))</f>
        <v>0</v>
      </c>
      <c r="G36" s="15"/>
      <c r="H36" s="3"/>
      <c r="I36" s="13" t="s">
        <v>39</v>
      </c>
      <c r="J36" s="17">
        <f>IF(ISERROR(LOOKUP(M25,xh,岗位代码)),0,LOOKUP(M25,xh,岗位代码))</f>
        <v>0</v>
      </c>
      <c r="K36" s="15"/>
      <c r="L36" s="6"/>
      <c r="M36" s="20"/>
      <c r="N36" s="5"/>
      <c r="O36" s="22"/>
      <c r="P36" s="6"/>
    </row>
  </sheetData>
  <sheetProtection/>
  <mergeCells count="23">
    <mergeCell ref="A1:K1"/>
    <mergeCell ref="A2:K2"/>
    <mergeCell ref="C3:C6"/>
    <mergeCell ref="C8:C11"/>
    <mergeCell ref="C13:C16"/>
    <mergeCell ref="C18:C21"/>
    <mergeCell ref="C23:C26"/>
    <mergeCell ref="C28:C31"/>
    <mergeCell ref="C33:C36"/>
    <mergeCell ref="G3:G6"/>
    <mergeCell ref="G8:G11"/>
    <mergeCell ref="G13:G16"/>
    <mergeCell ref="G18:G21"/>
    <mergeCell ref="G23:G26"/>
    <mergeCell ref="G28:G31"/>
    <mergeCell ref="G33:G36"/>
    <mergeCell ref="K3:K6"/>
    <mergeCell ref="K8:K11"/>
    <mergeCell ref="K13:K16"/>
    <mergeCell ref="K18:K21"/>
    <mergeCell ref="K23:K26"/>
    <mergeCell ref="K28:K31"/>
    <mergeCell ref="K33:K36"/>
  </mergeCells>
  <printOptions horizontalCentered="1"/>
  <pageMargins left="0" right="0" top="0" bottom="0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2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129.75390625" style="0" customWidth="1"/>
  </cols>
  <sheetData>
    <row r="1" ht="111.75" customHeight="1">
      <c r="A1" s="1" t="s">
        <v>40</v>
      </c>
    </row>
    <row r="2" ht="285" customHeight="1">
      <c r="A2" s="2" t="s">
        <v>41</v>
      </c>
    </row>
  </sheetData>
  <sheetProtection/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2015-10-29T01:20:14Z</dcterms:created>
  <dcterms:modified xsi:type="dcterms:W3CDTF">2021-04-14T07:27:14Z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20</vt:lpwstr>
  </property>
  <property fmtid="{D5CDD505-2E9C-101B-9397-08002B2CF9AE}" pid="5" name="KSOReadingLayo">
    <vt:bool>false</vt:bool>
  </property>
</Properties>
</file>