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成绩总册" sheetId="1" r:id="rId1"/>
  </sheets>
  <externalReferences>
    <externalReference r:id="rId2"/>
    <externalReference r:id="rId3"/>
  </externalReferences>
  <definedNames>
    <definedName name="_xlnm._FilterDatabase" localSheetId="0" hidden="1">成绩总册!$A$1:$K$38</definedName>
    <definedName name="_xlnm.Print_Titles" localSheetId="0">成绩总册!$1:$2</definedName>
  </definedNames>
  <calcPr calcId="144525"/>
</workbook>
</file>

<file path=xl/sharedStrings.xml><?xml version="1.0" encoding="utf-8"?>
<sst xmlns="http://schemas.openxmlformats.org/spreadsheetml/2006/main" count="134" uniqueCount="97">
  <si>
    <t xml:space="preserve"> 肇庆新区管委会各工作部门公开招聘雇员总成绩及入围体检人员名单</t>
  </si>
  <si>
    <t>序号</t>
  </si>
  <si>
    <t>姓名</t>
  </si>
  <si>
    <t>准考证号</t>
  </si>
  <si>
    <t>报考岗位</t>
  </si>
  <si>
    <t>招聘人数</t>
  </si>
  <si>
    <t>笔试成绩</t>
  </si>
  <si>
    <t>面试成绩</t>
  </si>
  <si>
    <t>总成绩</t>
  </si>
  <si>
    <t>排名</t>
  </si>
  <si>
    <t>是否入围体检</t>
  </si>
  <si>
    <t>备注</t>
  </si>
  <si>
    <t>杨叶敏</t>
  </si>
  <si>
    <t>202000000212</t>
  </si>
  <si>
    <t>A01</t>
  </si>
  <si>
    <t>是</t>
  </si>
  <si>
    <t>卢颖怡</t>
  </si>
  <si>
    <t>202000000505</t>
  </si>
  <si>
    <t>何钊阳</t>
  </si>
  <si>
    <t>202000001015</t>
  </si>
  <si>
    <t>刘潜</t>
  </si>
  <si>
    <t>202000001022</t>
  </si>
  <si>
    <t>A05</t>
  </si>
  <si>
    <t>段誉</t>
  </si>
  <si>
    <t>202000000903</t>
  </si>
  <si>
    <t>A06</t>
  </si>
  <si>
    <t>谢晓莹</t>
  </si>
  <si>
    <t>202000000304</t>
  </si>
  <si>
    <t>李秋怡</t>
  </si>
  <si>
    <t>202000001009</t>
  </si>
  <si>
    <t>邓卓君</t>
  </si>
  <si>
    <t>202000001111</t>
  </si>
  <si>
    <t>A07</t>
  </si>
  <si>
    <t>梁嘉琳</t>
  </si>
  <si>
    <t>202000000904</t>
  </si>
  <si>
    <t>谭少锋</t>
  </si>
  <si>
    <t>202000000103</t>
  </si>
  <si>
    <t>A08</t>
  </si>
  <si>
    <t>邬醒繁</t>
  </si>
  <si>
    <t>202000000124</t>
  </si>
  <si>
    <t>杨旭</t>
  </si>
  <si>
    <t>202000000130</t>
  </si>
  <si>
    <t>陈太文</t>
  </si>
  <si>
    <t>202000000426</t>
  </si>
  <si>
    <t>王明浩</t>
  </si>
  <si>
    <t>202000000621</t>
  </si>
  <si>
    <t>A09</t>
  </si>
  <si>
    <t>周可盈</t>
  </si>
  <si>
    <t>202000000128</t>
  </si>
  <si>
    <t>区加立</t>
  </si>
  <si>
    <t>202000000424</t>
  </si>
  <si>
    <t>梁淑贞</t>
  </si>
  <si>
    <t>202000000328</t>
  </si>
  <si>
    <t>钟杏华</t>
  </si>
  <si>
    <t>202000000411</t>
  </si>
  <si>
    <t>林华洵</t>
  </si>
  <si>
    <t>202000000713</t>
  </si>
  <si>
    <t>何嘉恩</t>
  </si>
  <si>
    <t>202000000626</t>
  </si>
  <si>
    <t>A10</t>
  </si>
  <si>
    <t>林泳彤</t>
  </si>
  <si>
    <t>202000000627</t>
  </si>
  <si>
    <t>邓品焌</t>
  </si>
  <si>
    <t>202000000512</t>
  </si>
  <si>
    <t>谢冬敏</t>
  </si>
  <si>
    <t>202000000422</t>
  </si>
  <si>
    <t>A11</t>
  </si>
  <si>
    <t>面试缺考</t>
  </si>
  <si>
    <t>李慧娟</t>
  </si>
  <si>
    <t>202000000303</t>
  </si>
  <si>
    <t>黄凌志</t>
  </si>
  <si>
    <t>202000000119</t>
  </si>
  <si>
    <t>邓晓阳</t>
  </si>
  <si>
    <t>202000001026</t>
  </si>
  <si>
    <t>赵漪桐</t>
  </si>
  <si>
    <t>202000000920</t>
  </si>
  <si>
    <t>陈松佳</t>
  </si>
  <si>
    <t>202000000813</t>
  </si>
  <si>
    <t>卢韵霖</t>
  </si>
  <si>
    <t>202000000223</t>
  </si>
  <si>
    <t>A12</t>
  </si>
  <si>
    <t>谢珊</t>
  </si>
  <si>
    <t>202000000225</t>
  </si>
  <si>
    <t>A14</t>
  </si>
  <si>
    <t>周达安</t>
  </si>
  <si>
    <t>202000000808</t>
  </si>
  <si>
    <t>苏雪琪</t>
  </si>
  <si>
    <t>202000000709</t>
  </si>
  <si>
    <t>邓梓雯</t>
  </si>
  <si>
    <t>202000000906</t>
  </si>
  <si>
    <t>李玉华</t>
  </si>
  <si>
    <t>202000000711</t>
  </si>
  <si>
    <t>A15</t>
  </si>
  <si>
    <t>李杭霖</t>
  </si>
  <si>
    <t>202000000822</t>
  </si>
  <si>
    <t>黎健华</t>
  </si>
  <si>
    <t>202000001123</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</si>
</sst>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3">
    <font>
      <sz val="11"/>
      <color theme="1"/>
      <name val="宋体"/>
      <charset val="134"/>
      <scheme val="minor"/>
    </font>
    <font>
      <sz val="24"/>
      <name val="黑体"/>
      <charset val="134"/>
    </font>
    <font>
      <b/>
      <sz val="14"/>
      <name val="仿宋"/>
      <charset val="134"/>
    </font>
    <font>
      <sz val="12"/>
      <name val="仿宋"/>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6"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2"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5" fillId="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5" borderId="2" applyNumberFormat="0" applyFont="0" applyAlignment="0" applyProtection="0">
      <alignment vertical="center"/>
    </xf>
    <xf numFmtId="0" fontId="5" fillId="11" borderId="0" applyNumberFormat="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5" fillId="17" borderId="0" applyNumberFormat="0" applyBorder="0" applyAlignment="0" applyProtection="0">
      <alignment vertical="center"/>
    </xf>
    <xf numFmtId="0" fontId="8" fillId="0" borderId="4" applyNumberFormat="0" applyFill="0" applyAlignment="0" applyProtection="0">
      <alignment vertical="center"/>
    </xf>
    <xf numFmtId="0" fontId="5" fillId="18" borderId="0" applyNumberFormat="0" applyBorder="0" applyAlignment="0" applyProtection="0">
      <alignment vertical="center"/>
    </xf>
    <xf numFmtId="0" fontId="11" fillId="13" borderId="5" applyNumberFormat="0" applyAlignment="0" applyProtection="0">
      <alignment vertical="center"/>
    </xf>
    <xf numFmtId="0" fontId="18" fillId="13" borderId="3" applyNumberFormat="0" applyAlignment="0" applyProtection="0">
      <alignment vertical="center"/>
    </xf>
    <xf numFmtId="0" fontId="19" fillId="21" borderId="8" applyNumberFormat="0" applyAlignment="0" applyProtection="0">
      <alignment vertical="center"/>
    </xf>
    <xf numFmtId="0" fontId="4" fillId="14" borderId="0" applyNumberFormat="0" applyBorder="0" applyAlignment="0" applyProtection="0">
      <alignment vertical="center"/>
    </xf>
    <xf numFmtId="0" fontId="5" fillId="22" borderId="0" applyNumberFormat="0" applyBorder="0" applyAlignment="0" applyProtection="0">
      <alignment vertical="center"/>
    </xf>
    <xf numFmtId="0" fontId="17" fillId="0" borderId="7" applyNumberFormat="0" applyFill="0" applyAlignment="0" applyProtection="0">
      <alignment vertical="center"/>
    </xf>
    <xf numFmtId="0" fontId="20" fillId="0" borderId="9" applyNumberFormat="0" applyFill="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4" fillId="9" borderId="0" applyNumberFormat="0" applyBorder="0" applyAlignment="0" applyProtection="0">
      <alignment vertical="center"/>
    </xf>
    <xf numFmtId="0" fontId="5" fillId="25"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5" fillId="32" borderId="0" applyNumberFormat="0" applyBorder="0" applyAlignment="0" applyProtection="0">
      <alignment vertical="center"/>
    </xf>
    <xf numFmtId="0" fontId="4" fillId="10" borderId="0" applyNumberFormat="0" applyBorder="0" applyAlignment="0" applyProtection="0">
      <alignment vertical="center"/>
    </xf>
    <xf numFmtId="0" fontId="5" fillId="4" borderId="0" applyNumberFormat="0" applyBorder="0" applyAlignment="0" applyProtection="0">
      <alignment vertical="center"/>
    </xf>
    <xf numFmtId="0" fontId="5" fillId="12"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176" fontId="3"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754;&#35797;&#31639;&#20998;&#34920;--7&#35780;-&#19978;&#21320;01&#35797;&#234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8754;&#35797;&#31639;&#20998;&#34920;--7&#35780;-&#19979;&#21320;01&#35797;&#2346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生信息表"/>
      <sheetName val="抽签表"/>
      <sheetName val="成绩册"/>
      <sheetName val="考生1"/>
      <sheetName val="考生2"/>
      <sheetName val="考生3"/>
      <sheetName val="考生4"/>
      <sheetName val="考生5"/>
      <sheetName val="考生6"/>
      <sheetName val="考生7"/>
      <sheetName val="考生8"/>
      <sheetName val="考生9"/>
      <sheetName val="考生10"/>
      <sheetName val="考生11"/>
      <sheetName val="考生12"/>
      <sheetName val="考生13"/>
      <sheetName val="考生14"/>
      <sheetName val="考生15"/>
      <sheetName val="考生16"/>
      <sheetName val="考生17"/>
      <sheetName val="考生18"/>
    </sheetNames>
    <sheetDataSet>
      <sheetData sheetId="0"/>
      <sheetData sheetId="1"/>
      <sheetData sheetId="2">
        <row r="2">
          <cell r="I2" t="str">
            <v>日 期：</v>
          </cell>
        </row>
        <row r="3">
          <cell r="C3" t="str">
            <v>姓名</v>
          </cell>
          <cell r="D3" t="str">
            <v>准考证号</v>
          </cell>
          <cell r="E3" t="str">
            <v>对工作岗位的认知度</v>
          </cell>
          <cell r="F3" t="str">
            <v>工作中应变处理和协调能力</v>
          </cell>
          <cell r="G3" t="str">
            <v>计划组织协调能力</v>
          </cell>
          <cell r="H3" t="str">
            <v>语言表达能力</v>
          </cell>
          <cell r="I3" t="str">
            <v>总分合计</v>
          </cell>
        </row>
        <row r="4">
          <cell r="C4" t="str">
            <v>李秋怡</v>
          </cell>
          <cell r="D4" t="str">
            <v>202000001009</v>
          </cell>
          <cell r="E4">
            <v>23.1</v>
          </cell>
          <cell r="F4">
            <v>30.1</v>
          </cell>
          <cell r="G4">
            <v>5.8</v>
          </cell>
          <cell r="H4">
            <v>6.1</v>
          </cell>
          <cell r="I4">
            <v>65.1</v>
          </cell>
        </row>
        <row r="5">
          <cell r="C5" t="str">
            <v>卢颖怡</v>
          </cell>
          <cell r="D5" t="str">
            <v>202000000505</v>
          </cell>
          <cell r="E5">
            <v>30.8</v>
          </cell>
          <cell r="F5">
            <v>25.6</v>
          </cell>
          <cell r="G5">
            <v>6.6</v>
          </cell>
          <cell r="H5">
            <v>7</v>
          </cell>
          <cell r="I5">
            <v>70</v>
          </cell>
        </row>
        <row r="6">
          <cell r="C6" t="str">
            <v>杨叶敏</v>
          </cell>
          <cell r="D6" t="str">
            <v>202000000212</v>
          </cell>
          <cell r="E6">
            <v>24.6</v>
          </cell>
          <cell r="F6">
            <v>25.2</v>
          </cell>
          <cell r="G6">
            <v>5.6</v>
          </cell>
          <cell r="H6">
            <v>5.6</v>
          </cell>
          <cell r="I6">
            <v>61</v>
          </cell>
        </row>
        <row r="7">
          <cell r="C7" t="str">
            <v>林华洵</v>
          </cell>
          <cell r="D7" t="str">
            <v>202000000713</v>
          </cell>
          <cell r="E7">
            <v>24.6</v>
          </cell>
          <cell r="F7">
            <v>28.8</v>
          </cell>
          <cell r="G7">
            <v>5.8</v>
          </cell>
          <cell r="H7">
            <v>7.1</v>
          </cell>
          <cell r="I7">
            <v>66.3</v>
          </cell>
        </row>
        <row r="8">
          <cell r="C8" t="str">
            <v>邬醒繁</v>
          </cell>
          <cell r="D8" t="str">
            <v>202000000124</v>
          </cell>
          <cell r="E8">
            <v>22</v>
          </cell>
          <cell r="F8">
            <v>21.7</v>
          </cell>
          <cell r="G8">
            <v>4.7</v>
          </cell>
          <cell r="H8">
            <v>4.8</v>
          </cell>
          <cell r="I8">
            <v>53.2</v>
          </cell>
        </row>
        <row r="9">
          <cell r="C9" t="str">
            <v>周可盈</v>
          </cell>
          <cell r="D9" t="str">
            <v>202000000128</v>
          </cell>
          <cell r="E9">
            <v>28.3</v>
          </cell>
          <cell r="F9">
            <v>29.1</v>
          </cell>
          <cell r="G9">
            <v>7</v>
          </cell>
          <cell r="H9">
            <v>7.1</v>
          </cell>
          <cell r="I9">
            <v>71.5</v>
          </cell>
        </row>
        <row r="10">
          <cell r="C10" t="str">
            <v>谢晓莹</v>
          </cell>
          <cell r="D10" t="str">
            <v>202000000304</v>
          </cell>
          <cell r="E10">
            <v>26.6</v>
          </cell>
          <cell r="F10">
            <v>25.7</v>
          </cell>
          <cell r="G10">
            <v>6.1</v>
          </cell>
          <cell r="H10">
            <v>5.5</v>
          </cell>
          <cell r="I10">
            <v>63.9</v>
          </cell>
        </row>
        <row r="11">
          <cell r="C11" t="str">
            <v>区加立</v>
          </cell>
          <cell r="D11" t="str">
            <v>202000000424</v>
          </cell>
          <cell r="E11">
            <v>32.3</v>
          </cell>
          <cell r="F11">
            <v>29.7</v>
          </cell>
          <cell r="G11">
            <v>7.5</v>
          </cell>
          <cell r="H11">
            <v>7.2</v>
          </cell>
          <cell r="I11">
            <v>76.7</v>
          </cell>
        </row>
        <row r="12">
          <cell r="C12" t="str">
            <v>王明浩</v>
          </cell>
          <cell r="D12" t="str">
            <v>202000000621</v>
          </cell>
          <cell r="E12">
            <v>26.7</v>
          </cell>
          <cell r="F12">
            <v>28.9</v>
          </cell>
          <cell r="G12">
            <v>6.7</v>
          </cell>
          <cell r="H12">
            <v>6.9</v>
          </cell>
          <cell r="I12">
            <v>69.2</v>
          </cell>
        </row>
        <row r="13">
          <cell r="C13" t="str">
            <v>陈太文</v>
          </cell>
          <cell r="D13" t="str">
            <v>202000000426</v>
          </cell>
          <cell r="E13">
            <v>24.4</v>
          </cell>
          <cell r="F13">
            <v>20.6</v>
          </cell>
          <cell r="G13">
            <v>5.2</v>
          </cell>
          <cell r="H13">
            <v>6.1</v>
          </cell>
          <cell r="I13">
            <v>56.3</v>
          </cell>
        </row>
        <row r="14">
          <cell r="C14" t="str">
            <v>杨旭</v>
          </cell>
          <cell r="D14" t="str">
            <v>202000000130</v>
          </cell>
          <cell r="E14">
            <v>29.4</v>
          </cell>
          <cell r="F14">
            <v>28.4</v>
          </cell>
          <cell r="G14">
            <v>7</v>
          </cell>
          <cell r="H14">
            <v>6.9</v>
          </cell>
          <cell r="I14">
            <v>71.7</v>
          </cell>
        </row>
        <row r="15">
          <cell r="C15" t="str">
            <v>何钊阳</v>
          </cell>
          <cell r="D15" t="str">
            <v>202000001015</v>
          </cell>
          <cell r="E15">
            <v>24.1</v>
          </cell>
          <cell r="F15">
            <v>24.4</v>
          </cell>
          <cell r="G15">
            <v>5.8</v>
          </cell>
          <cell r="H15">
            <v>5.4</v>
          </cell>
          <cell r="I15">
            <v>59.7</v>
          </cell>
        </row>
        <row r="16">
          <cell r="C16" t="str">
            <v>谭少锋</v>
          </cell>
          <cell r="D16" t="str">
            <v>202000000103</v>
          </cell>
          <cell r="E16">
            <v>23.9</v>
          </cell>
          <cell r="F16">
            <v>24.8</v>
          </cell>
          <cell r="G16">
            <v>6.4</v>
          </cell>
          <cell r="H16">
            <v>6.7</v>
          </cell>
          <cell r="I16">
            <v>61.8</v>
          </cell>
        </row>
        <row r="17">
          <cell r="C17" t="str">
            <v>邓卓君</v>
          </cell>
          <cell r="D17" t="str">
            <v>202000001111</v>
          </cell>
          <cell r="E17">
            <v>25.4</v>
          </cell>
          <cell r="F17">
            <v>24.6</v>
          </cell>
          <cell r="G17">
            <v>6.4</v>
          </cell>
          <cell r="H17">
            <v>6.7</v>
          </cell>
          <cell r="I17">
            <v>63.1</v>
          </cell>
        </row>
        <row r="18">
          <cell r="C18" t="str">
            <v>钟杏华</v>
          </cell>
          <cell r="D18" t="str">
            <v>202000000411</v>
          </cell>
          <cell r="E18">
            <v>23.5</v>
          </cell>
          <cell r="F18">
            <v>23</v>
          </cell>
          <cell r="G18">
            <v>5.9</v>
          </cell>
          <cell r="H18">
            <v>6.1</v>
          </cell>
          <cell r="I18">
            <v>58.5</v>
          </cell>
        </row>
        <row r="19">
          <cell r="C19" t="str">
            <v>梁嘉琳</v>
          </cell>
          <cell r="D19" t="str">
            <v>202000000904</v>
          </cell>
          <cell r="E19">
            <v>25.2</v>
          </cell>
          <cell r="F19">
            <v>27.5</v>
          </cell>
          <cell r="G19">
            <v>6.4</v>
          </cell>
          <cell r="H19">
            <v>6.6</v>
          </cell>
          <cell r="I19">
            <v>65.7</v>
          </cell>
        </row>
        <row r="20">
          <cell r="C20" t="str">
            <v>梁淑贞</v>
          </cell>
          <cell r="D20" t="str">
            <v>202000000328</v>
          </cell>
          <cell r="E20">
            <v>27.3</v>
          </cell>
          <cell r="F20">
            <v>29.2</v>
          </cell>
          <cell r="G20">
            <v>7.3</v>
          </cell>
          <cell r="H20">
            <v>7.1</v>
          </cell>
          <cell r="I20">
            <v>70.9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考生信息表"/>
      <sheetName val="抽签表"/>
      <sheetName val="成绩册"/>
      <sheetName val="考生1"/>
      <sheetName val="考生2"/>
      <sheetName val="考生3"/>
      <sheetName val="考生4"/>
      <sheetName val="考生5"/>
      <sheetName val="考生6"/>
      <sheetName val="考生7"/>
      <sheetName val="考生8"/>
      <sheetName val="考生9"/>
      <sheetName val="考生10"/>
      <sheetName val="考生11"/>
      <sheetName val="考生12"/>
      <sheetName val="考生13"/>
      <sheetName val="考生14"/>
      <sheetName val="考生15"/>
      <sheetName val="考生16"/>
      <sheetName val="考生17"/>
      <sheetName val="考生18"/>
      <sheetName val="考生19"/>
    </sheetNames>
    <sheetDataSet>
      <sheetData sheetId="0"/>
      <sheetData sheetId="1"/>
      <sheetData sheetId="2">
        <row r="2">
          <cell r="I2" t="str">
            <v>日 期：</v>
          </cell>
        </row>
        <row r="3">
          <cell r="C3" t="str">
            <v>姓名</v>
          </cell>
          <cell r="D3" t="str">
            <v>准考证号</v>
          </cell>
          <cell r="E3" t="str">
            <v>对工作岗位的认知度</v>
          </cell>
          <cell r="F3" t="str">
            <v>工作中应变处理和协调能力</v>
          </cell>
          <cell r="G3" t="str">
            <v>计划组织协调能力</v>
          </cell>
          <cell r="H3" t="str">
            <v>语言表达能力</v>
          </cell>
          <cell r="I3" t="str">
            <v>总分合计</v>
          </cell>
        </row>
        <row r="4">
          <cell r="C4" t="str">
            <v>林泳彤</v>
          </cell>
          <cell r="D4" t="str">
            <v>202000000627</v>
          </cell>
          <cell r="E4">
            <v>28.4</v>
          </cell>
          <cell r="F4">
            <v>28.6</v>
          </cell>
          <cell r="G4">
            <v>6.8</v>
          </cell>
          <cell r="H4">
            <v>6.9</v>
          </cell>
          <cell r="I4">
            <v>70.7</v>
          </cell>
        </row>
        <row r="5">
          <cell r="C5" t="str">
            <v>卢韵霖</v>
          </cell>
          <cell r="D5" t="str">
            <v>202000000223</v>
          </cell>
          <cell r="E5">
            <v>28</v>
          </cell>
          <cell r="F5">
            <v>27.6</v>
          </cell>
          <cell r="G5">
            <v>7.1</v>
          </cell>
          <cell r="H5">
            <v>7</v>
          </cell>
          <cell r="I5">
            <v>69.7</v>
          </cell>
        </row>
        <row r="6">
          <cell r="C6" t="str">
            <v>邓梓雯</v>
          </cell>
          <cell r="D6" t="str">
            <v>202000000906</v>
          </cell>
          <cell r="E6">
            <v>25.7</v>
          </cell>
          <cell r="F6">
            <v>29.9</v>
          </cell>
          <cell r="G6">
            <v>6.8</v>
          </cell>
          <cell r="H6">
            <v>6.7</v>
          </cell>
          <cell r="I6">
            <v>69.1</v>
          </cell>
        </row>
        <row r="7">
          <cell r="C7" t="str">
            <v>李玉华</v>
          </cell>
          <cell r="D7" t="str">
            <v>202000000711</v>
          </cell>
          <cell r="E7">
            <v>24.9</v>
          </cell>
          <cell r="F7">
            <v>26</v>
          </cell>
          <cell r="G7">
            <v>5.9</v>
          </cell>
          <cell r="H7">
            <v>6.2</v>
          </cell>
          <cell r="I7">
            <v>63</v>
          </cell>
        </row>
        <row r="8">
          <cell r="C8" t="str">
            <v>黎健华</v>
          </cell>
          <cell r="D8" t="str">
            <v>202000001123</v>
          </cell>
          <cell r="E8">
            <v>25.8</v>
          </cell>
          <cell r="F8">
            <v>26.8</v>
          </cell>
          <cell r="G8">
            <v>6.6</v>
          </cell>
          <cell r="H8">
            <v>5.8</v>
          </cell>
          <cell r="I8">
            <v>65</v>
          </cell>
        </row>
        <row r="9">
          <cell r="C9" t="str">
            <v>刘潜</v>
          </cell>
          <cell r="D9" t="str">
            <v>202000001022</v>
          </cell>
          <cell r="E9">
            <v>24.1</v>
          </cell>
          <cell r="F9">
            <v>26.6</v>
          </cell>
          <cell r="G9">
            <v>6.4</v>
          </cell>
          <cell r="H9">
            <v>6.1</v>
          </cell>
          <cell r="I9">
            <v>63.2</v>
          </cell>
        </row>
        <row r="10">
          <cell r="C10" t="str">
            <v>苏雪琪</v>
          </cell>
          <cell r="D10" t="str">
            <v>202000000709</v>
          </cell>
          <cell r="E10">
            <v>24.9</v>
          </cell>
          <cell r="F10">
            <v>28.7</v>
          </cell>
          <cell r="G10">
            <v>6.8</v>
          </cell>
          <cell r="H10">
            <v>6.6</v>
          </cell>
          <cell r="I10">
            <v>67</v>
          </cell>
        </row>
        <row r="11">
          <cell r="C11" t="str">
            <v>邓晓阳</v>
          </cell>
          <cell r="D11" t="str">
            <v>202000001026</v>
          </cell>
          <cell r="E11">
            <v>23.4</v>
          </cell>
          <cell r="F11">
            <v>24.8</v>
          </cell>
          <cell r="G11">
            <v>5.9</v>
          </cell>
          <cell r="H11">
            <v>6.2</v>
          </cell>
          <cell r="I11">
            <v>60.3</v>
          </cell>
        </row>
        <row r="12">
          <cell r="C12" t="str">
            <v>陈松佳</v>
          </cell>
          <cell r="D12" t="str">
            <v>202000000813</v>
          </cell>
          <cell r="E12">
            <v>22.7</v>
          </cell>
          <cell r="F12">
            <v>24.3</v>
          </cell>
          <cell r="G12">
            <v>6</v>
          </cell>
          <cell r="H12">
            <v>5.7</v>
          </cell>
          <cell r="I12">
            <v>58.7</v>
          </cell>
        </row>
        <row r="13">
          <cell r="C13" t="str">
            <v>李杭霖</v>
          </cell>
          <cell r="D13" t="str">
            <v>202000000822</v>
          </cell>
          <cell r="E13">
            <v>26.4</v>
          </cell>
          <cell r="F13">
            <v>28.5</v>
          </cell>
          <cell r="G13">
            <v>6.9</v>
          </cell>
          <cell r="H13">
            <v>7.1</v>
          </cell>
          <cell r="I13">
            <v>68.9</v>
          </cell>
        </row>
        <row r="14">
          <cell r="C14" t="str">
            <v>何嘉恩</v>
          </cell>
          <cell r="D14" t="str">
            <v>202000000626</v>
          </cell>
          <cell r="E14">
            <v>28.4</v>
          </cell>
          <cell r="F14">
            <v>30</v>
          </cell>
          <cell r="G14">
            <v>6.9</v>
          </cell>
          <cell r="H14">
            <v>7</v>
          </cell>
          <cell r="I14">
            <v>72.3</v>
          </cell>
        </row>
        <row r="15">
          <cell r="C15" t="e">
            <v>#N/A</v>
          </cell>
          <cell r="D15">
            <v>0</v>
          </cell>
          <cell r="E15" t="e">
            <v>#NUM!</v>
          </cell>
          <cell r="F15" t="e">
            <v>#NUM!</v>
          </cell>
          <cell r="G15" t="e">
            <v>#NUM!</v>
          </cell>
          <cell r="H15" t="e">
            <v>#NUM!</v>
          </cell>
          <cell r="I15" t="e">
            <v>#NUM!</v>
          </cell>
        </row>
        <row r="16">
          <cell r="C16" t="str">
            <v>黄凌志</v>
          </cell>
          <cell r="D16" t="str">
            <v>202000000119</v>
          </cell>
          <cell r="E16">
            <v>24</v>
          </cell>
          <cell r="F16">
            <v>25.8</v>
          </cell>
          <cell r="G16">
            <v>6.2</v>
          </cell>
          <cell r="H16">
            <v>6.1</v>
          </cell>
          <cell r="I16">
            <v>62.1</v>
          </cell>
        </row>
        <row r="17">
          <cell r="C17" t="str">
            <v>邓品焌</v>
          </cell>
          <cell r="D17" t="str">
            <v>202000000512</v>
          </cell>
          <cell r="E17">
            <v>20</v>
          </cell>
          <cell r="F17">
            <v>18.6</v>
          </cell>
          <cell r="G17">
            <v>4.9</v>
          </cell>
          <cell r="H17">
            <v>5.4</v>
          </cell>
          <cell r="I17">
            <v>48.9</v>
          </cell>
        </row>
        <row r="18">
          <cell r="C18" t="str">
            <v>段誉</v>
          </cell>
          <cell r="D18" t="str">
            <v>202000000903</v>
          </cell>
          <cell r="E18">
            <v>24</v>
          </cell>
          <cell r="F18">
            <v>28.8</v>
          </cell>
          <cell r="G18">
            <v>6.5</v>
          </cell>
          <cell r="H18">
            <v>5.8</v>
          </cell>
          <cell r="I18">
            <v>65.1</v>
          </cell>
        </row>
        <row r="19">
          <cell r="C19" t="str">
            <v>谢珊</v>
          </cell>
          <cell r="D19" t="str">
            <v>202000000225</v>
          </cell>
          <cell r="E19">
            <v>26.7</v>
          </cell>
          <cell r="F19">
            <v>29.4</v>
          </cell>
          <cell r="G19">
            <v>7.1</v>
          </cell>
          <cell r="H19">
            <v>7.8</v>
          </cell>
          <cell r="I19">
            <v>71</v>
          </cell>
        </row>
        <row r="20">
          <cell r="C20" t="str">
            <v>李慧娟</v>
          </cell>
          <cell r="D20" t="str">
            <v>202000000303</v>
          </cell>
          <cell r="E20">
            <v>25</v>
          </cell>
          <cell r="F20">
            <v>27.3</v>
          </cell>
          <cell r="G20">
            <v>6.7</v>
          </cell>
          <cell r="H20">
            <v>6.7</v>
          </cell>
          <cell r="I20">
            <v>65.7</v>
          </cell>
        </row>
        <row r="21">
          <cell r="C21" t="str">
            <v>赵漪桐</v>
          </cell>
          <cell r="D21" t="str">
            <v>202000000920</v>
          </cell>
          <cell r="E21">
            <v>27.3</v>
          </cell>
          <cell r="F21">
            <v>29.1</v>
          </cell>
          <cell r="G21">
            <v>6.9</v>
          </cell>
          <cell r="H21">
            <v>7.4</v>
          </cell>
          <cell r="I21">
            <v>70.7</v>
          </cell>
        </row>
        <row r="22">
          <cell r="C22" t="str">
            <v>周达安</v>
          </cell>
          <cell r="D22" t="str">
            <v>202000000808</v>
          </cell>
          <cell r="E22">
            <v>25.6</v>
          </cell>
          <cell r="F22">
            <v>27.9</v>
          </cell>
          <cell r="G22">
            <v>6.6</v>
          </cell>
          <cell r="H22">
            <v>6.9</v>
          </cell>
          <cell r="I22">
            <v>67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tabSelected="1" view="pageBreakPreview" zoomScaleNormal="100" zoomScaleSheetLayoutView="100" topLeftCell="A16" workbookViewId="0">
      <selection activeCell="B5" sqref="B5"/>
    </sheetView>
  </sheetViews>
  <sheetFormatPr defaultColWidth="8.89166666666667" defaultRowHeight="13.5"/>
  <cols>
    <col min="1" max="1" width="8.5" customWidth="1"/>
    <col min="2" max="2" width="10.75" customWidth="1"/>
    <col min="3" max="3" width="15.375" customWidth="1"/>
    <col min="4" max="4" width="7.375" customWidth="1"/>
    <col min="5" max="5" width="8.625" customWidth="1"/>
    <col min="6" max="6" width="7.875" customWidth="1"/>
    <col min="7" max="7" width="8.625" customWidth="1"/>
    <col min="8" max="8" width="9.125" customWidth="1"/>
    <col min="9" max="9" width="7.775" customWidth="1"/>
    <col min="10" max="10" width="9.25" customWidth="1"/>
    <col min="11" max="11" width="11.75" customWidth="1"/>
  </cols>
  <sheetData>
    <row r="1" s="1" customFormat="1" ht="78" customHeight="1" spans="1:11">
      <c r="A1" s="2" t="s">
        <v>0</v>
      </c>
      <c r="B1" s="2"/>
      <c r="C1" s="2"/>
      <c r="D1" s="2"/>
      <c r="E1" s="2"/>
      <c r="F1" s="2"/>
      <c r="G1" s="2"/>
      <c r="H1" s="2"/>
      <c r="I1" s="2"/>
      <c r="J1" s="2"/>
      <c r="K1" s="2"/>
    </row>
    <row r="2" s="1" customFormat="1" ht="39" customHeight="1" spans="1:11">
      <c r="A2" s="3" t="s">
        <v>1</v>
      </c>
      <c r="B2" s="3" t="s">
        <v>2</v>
      </c>
      <c r="C2" s="3" t="s">
        <v>3</v>
      </c>
      <c r="D2" s="4" t="s">
        <v>4</v>
      </c>
      <c r="E2" s="4" t="s">
        <v>5</v>
      </c>
      <c r="F2" s="4" t="s">
        <v>6</v>
      </c>
      <c r="G2" s="4" t="s">
        <v>7</v>
      </c>
      <c r="H2" s="3" t="s">
        <v>8</v>
      </c>
      <c r="I2" s="3" t="s">
        <v>9</v>
      </c>
      <c r="J2" s="4" t="s">
        <v>10</v>
      </c>
      <c r="K2" s="3" t="s">
        <v>11</v>
      </c>
    </row>
    <row r="3" s="1" customFormat="1" ht="22" customHeight="1" spans="1:11">
      <c r="A3" s="5">
        <v>1</v>
      </c>
      <c r="B3" s="5" t="s">
        <v>12</v>
      </c>
      <c r="C3" s="6" t="s">
        <v>13</v>
      </c>
      <c r="D3" s="5" t="s">
        <v>14</v>
      </c>
      <c r="E3" s="5">
        <v>1</v>
      </c>
      <c r="F3" s="7">
        <v>76.5</v>
      </c>
      <c r="G3" s="8">
        <f>VLOOKUP(B:B,[1]成绩册!$C:$I,7,0)</f>
        <v>61</v>
      </c>
      <c r="H3" s="8">
        <f t="shared" ref="H3:H38" si="0">F3*0.4+G3*0.6</f>
        <v>67.2</v>
      </c>
      <c r="I3" s="6">
        <f>RANK(H3,$H$3:$H$5)</f>
        <v>1</v>
      </c>
      <c r="J3" s="8" t="s">
        <v>15</v>
      </c>
      <c r="K3" s="11"/>
    </row>
    <row r="4" s="1" customFormat="1" ht="22" customHeight="1" spans="1:11">
      <c r="A4" s="5">
        <v>2</v>
      </c>
      <c r="B4" s="5" t="s">
        <v>16</v>
      </c>
      <c r="C4" s="6" t="s">
        <v>17</v>
      </c>
      <c r="D4" s="5" t="s">
        <v>14</v>
      </c>
      <c r="E4" s="5">
        <v>1</v>
      </c>
      <c r="F4" s="7">
        <v>62.5</v>
      </c>
      <c r="G4" s="8">
        <f>VLOOKUP(B:B,[1]成绩册!$C:$I,7,0)</f>
        <v>70</v>
      </c>
      <c r="H4" s="8">
        <f t="shared" si="0"/>
        <v>67</v>
      </c>
      <c r="I4" s="6">
        <f>RANK(H4,$H$3:$H$5)</f>
        <v>2</v>
      </c>
      <c r="J4" s="12"/>
      <c r="K4" s="11"/>
    </row>
    <row r="5" s="1" customFormat="1" ht="22" customHeight="1" spans="1:11">
      <c r="A5" s="5">
        <v>3</v>
      </c>
      <c r="B5" s="5" t="s">
        <v>18</v>
      </c>
      <c r="C5" s="6" t="s">
        <v>19</v>
      </c>
      <c r="D5" s="5" t="s">
        <v>14</v>
      </c>
      <c r="E5" s="5">
        <v>1</v>
      </c>
      <c r="F5" s="7">
        <v>61</v>
      </c>
      <c r="G5" s="8">
        <f>VLOOKUP(B:B,[1]成绩册!$C:$I,7,0)</f>
        <v>59.7</v>
      </c>
      <c r="H5" s="8">
        <f t="shared" si="0"/>
        <v>60.22</v>
      </c>
      <c r="I5" s="6">
        <f>RANK(H5,$H$3:$H$5)</f>
        <v>3</v>
      </c>
      <c r="J5" s="12"/>
      <c r="K5" s="11"/>
    </row>
    <row r="6" s="1" customFormat="1" ht="22" customHeight="1" spans="1:11">
      <c r="A6" s="5">
        <v>4</v>
      </c>
      <c r="B6" s="5" t="s">
        <v>20</v>
      </c>
      <c r="C6" s="5" t="s">
        <v>21</v>
      </c>
      <c r="D6" s="5" t="s">
        <v>22</v>
      </c>
      <c r="E6" s="5">
        <v>1</v>
      </c>
      <c r="F6" s="7">
        <v>60</v>
      </c>
      <c r="G6" s="8">
        <f>VLOOKUP(B:B,[2]成绩册!$C:$I,7,0)</f>
        <v>63.2</v>
      </c>
      <c r="H6" s="8">
        <f t="shared" si="0"/>
        <v>61.92</v>
      </c>
      <c r="I6" s="6">
        <v>1</v>
      </c>
      <c r="J6" s="8" t="s">
        <v>15</v>
      </c>
      <c r="K6" s="11"/>
    </row>
    <row r="7" s="1" customFormat="1" ht="22" customHeight="1" spans="1:11">
      <c r="A7" s="5">
        <v>5</v>
      </c>
      <c r="B7" s="5" t="s">
        <v>23</v>
      </c>
      <c r="C7" s="6" t="s">
        <v>24</v>
      </c>
      <c r="D7" s="5" t="s">
        <v>25</v>
      </c>
      <c r="E7" s="5">
        <v>1</v>
      </c>
      <c r="F7" s="7">
        <v>70.5</v>
      </c>
      <c r="G7" s="8">
        <f>VLOOKUP(B:B,[2]成绩册!$C:$I,7,0)</f>
        <v>65.1</v>
      </c>
      <c r="H7" s="8">
        <f t="shared" si="0"/>
        <v>67.26</v>
      </c>
      <c r="I7" s="6">
        <f t="shared" ref="I7:I9" si="1">RANK(H7,$H$7:$H$9)</f>
        <v>1</v>
      </c>
      <c r="J7" s="8" t="s">
        <v>15</v>
      </c>
      <c r="K7" s="11"/>
    </row>
    <row r="8" s="1" customFormat="1" ht="22" customHeight="1" spans="1:11">
      <c r="A8" s="5">
        <v>6</v>
      </c>
      <c r="B8" s="5" t="s">
        <v>26</v>
      </c>
      <c r="C8" s="6" t="s">
        <v>27</v>
      </c>
      <c r="D8" s="5" t="s">
        <v>25</v>
      </c>
      <c r="E8" s="5">
        <v>1</v>
      </c>
      <c r="F8" s="7">
        <v>68</v>
      </c>
      <c r="G8" s="8">
        <f>VLOOKUP(B:B,[1]成绩册!$C:$I,7,0)</f>
        <v>63.9</v>
      </c>
      <c r="H8" s="8">
        <f t="shared" si="0"/>
        <v>65.54</v>
      </c>
      <c r="I8" s="6">
        <f t="shared" si="1"/>
        <v>2</v>
      </c>
      <c r="J8" s="12"/>
      <c r="K8" s="11"/>
    </row>
    <row r="9" s="1" customFormat="1" ht="22" customHeight="1" spans="1:11">
      <c r="A9" s="5">
        <v>7</v>
      </c>
      <c r="B9" s="5" t="s">
        <v>28</v>
      </c>
      <c r="C9" s="5" t="s">
        <v>29</v>
      </c>
      <c r="D9" s="5" t="s">
        <v>25</v>
      </c>
      <c r="E9" s="5">
        <v>1</v>
      </c>
      <c r="F9" s="7">
        <v>65</v>
      </c>
      <c r="G9" s="8">
        <f>VLOOKUP(B:B,[1]成绩册!$C:$I,7,0)</f>
        <v>65.1</v>
      </c>
      <c r="H9" s="8">
        <f t="shared" si="0"/>
        <v>65.06</v>
      </c>
      <c r="I9" s="6">
        <f t="shared" si="1"/>
        <v>3</v>
      </c>
      <c r="J9" s="12"/>
      <c r="K9" s="11"/>
    </row>
    <row r="10" s="1" customFormat="1" ht="22" customHeight="1" spans="1:11">
      <c r="A10" s="5">
        <v>8</v>
      </c>
      <c r="B10" s="8" t="s">
        <v>30</v>
      </c>
      <c r="C10" s="6" t="s">
        <v>31</v>
      </c>
      <c r="D10" s="5" t="s">
        <v>32</v>
      </c>
      <c r="E10" s="5">
        <v>1</v>
      </c>
      <c r="F10" s="7">
        <v>63</v>
      </c>
      <c r="G10" s="8">
        <f>VLOOKUP(B:B,[1]成绩册!$C:$I,7,0)</f>
        <v>63.1</v>
      </c>
      <c r="H10" s="8">
        <f t="shared" si="0"/>
        <v>63.06</v>
      </c>
      <c r="I10" s="6">
        <f>RANK(H10,$H$10:$H$11)</f>
        <v>2</v>
      </c>
      <c r="J10" s="12"/>
      <c r="K10" s="11"/>
    </row>
    <row r="11" s="1" customFormat="1" ht="22" customHeight="1" spans="1:11">
      <c r="A11" s="5">
        <v>9</v>
      </c>
      <c r="B11" s="5" t="s">
        <v>33</v>
      </c>
      <c r="C11" s="6" t="s">
        <v>34</v>
      </c>
      <c r="D11" s="5" t="s">
        <v>32</v>
      </c>
      <c r="E11" s="5">
        <v>1</v>
      </c>
      <c r="F11" s="7">
        <v>62.5</v>
      </c>
      <c r="G11" s="8">
        <f>VLOOKUP(B:B,[1]成绩册!$C:$I,7,0)</f>
        <v>65.7</v>
      </c>
      <c r="H11" s="8">
        <f t="shared" si="0"/>
        <v>64.42</v>
      </c>
      <c r="I11" s="6">
        <f>RANK(H11,$H$10:$H$11)</f>
        <v>1</v>
      </c>
      <c r="J11" s="8" t="s">
        <v>15</v>
      </c>
      <c r="K11" s="11"/>
    </row>
    <row r="12" s="1" customFormat="1" ht="22" customHeight="1" spans="1:11">
      <c r="A12" s="5">
        <v>10</v>
      </c>
      <c r="B12" s="5" t="s">
        <v>35</v>
      </c>
      <c r="C12" s="5" t="s">
        <v>36</v>
      </c>
      <c r="D12" s="5" t="s">
        <v>37</v>
      </c>
      <c r="E12" s="5">
        <v>1</v>
      </c>
      <c r="F12" s="7">
        <v>70</v>
      </c>
      <c r="G12" s="8">
        <f>VLOOKUP(B:B,[1]成绩册!$C:$I,7,0)</f>
        <v>61.8</v>
      </c>
      <c r="H12" s="8">
        <f t="shared" si="0"/>
        <v>65.08</v>
      </c>
      <c r="I12" s="6">
        <f t="shared" ref="I12:I15" si="2">RANK(H12,$H$12:$H$15)</f>
        <v>2</v>
      </c>
      <c r="J12" s="12"/>
      <c r="K12" s="11"/>
    </row>
    <row r="13" s="1" customFormat="1" ht="22" customHeight="1" spans="1:11">
      <c r="A13" s="5">
        <v>11</v>
      </c>
      <c r="B13" s="5" t="s">
        <v>38</v>
      </c>
      <c r="C13" s="6" t="s">
        <v>39</v>
      </c>
      <c r="D13" s="5" t="s">
        <v>37</v>
      </c>
      <c r="E13" s="5">
        <v>1</v>
      </c>
      <c r="F13" s="7">
        <v>69</v>
      </c>
      <c r="G13" s="8">
        <f>VLOOKUP(B:B,[1]成绩册!$C:$I,7,0)</f>
        <v>53.2</v>
      </c>
      <c r="H13" s="8">
        <f t="shared" si="0"/>
        <v>59.52</v>
      </c>
      <c r="I13" s="6">
        <f t="shared" si="2"/>
        <v>4</v>
      </c>
      <c r="J13" s="12"/>
      <c r="K13" s="11"/>
    </row>
    <row r="14" s="1" customFormat="1" ht="22" customHeight="1" spans="1:11">
      <c r="A14" s="5">
        <v>12</v>
      </c>
      <c r="B14" s="5" t="s">
        <v>40</v>
      </c>
      <c r="C14" s="5" t="s">
        <v>41</v>
      </c>
      <c r="D14" s="5" t="s">
        <v>37</v>
      </c>
      <c r="E14" s="5">
        <v>1</v>
      </c>
      <c r="F14" s="7">
        <v>68.5</v>
      </c>
      <c r="G14" s="8">
        <f>VLOOKUP(B:B,[1]成绩册!$C:$I,7,0)</f>
        <v>71.7</v>
      </c>
      <c r="H14" s="8">
        <f t="shared" si="0"/>
        <v>70.42</v>
      </c>
      <c r="I14" s="6">
        <f t="shared" si="2"/>
        <v>1</v>
      </c>
      <c r="J14" s="8" t="s">
        <v>15</v>
      </c>
      <c r="K14" s="11"/>
    </row>
    <row r="15" s="1" customFormat="1" ht="22" customHeight="1" spans="1:11">
      <c r="A15" s="5">
        <v>13</v>
      </c>
      <c r="B15" s="5" t="s">
        <v>42</v>
      </c>
      <c r="C15" s="6" t="s">
        <v>43</v>
      </c>
      <c r="D15" s="5" t="s">
        <v>37</v>
      </c>
      <c r="E15" s="5">
        <v>1</v>
      </c>
      <c r="F15" s="7">
        <v>68.5</v>
      </c>
      <c r="G15" s="8">
        <f>VLOOKUP(B:B,[1]成绩册!$C:$I,7,0)</f>
        <v>56.3</v>
      </c>
      <c r="H15" s="8">
        <f t="shared" si="0"/>
        <v>61.18</v>
      </c>
      <c r="I15" s="6">
        <f t="shared" si="2"/>
        <v>3</v>
      </c>
      <c r="J15" s="12"/>
      <c r="K15" s="11"/>
    </row>
    <row r="16" s="1" customFormat="1" ht="22" customHeight="1" spans="1:11">
      <c r="A16" s="5">
        <v>14</v>
      </c>
      <c r="B16" s="5" t="s">
        <v>44</v>
      </c>
      <c r="C16" s="6" t="s">
        <v>45</v>
      </c>
      <c r="D16" s="5" t="s">
        <v>46</v>
      </c>
      <c r="E16" s="5">
        <v>2</v>
      </c>
      <c r="F16" s="7">
        <v>67.5</v>
      </c>
      <c r="G16" s="8">
        <f>VLOOKUP(B:B,[1]成绩册!$C:$I,7,0)</f>
        <v>69.2</v>
      </c>
      <c r="H16" s="8">
        <f t="shared" si="0"/>
        <v>68.52</v>
      </c>
      <c r="I16" s="6">
        <f t="shared" ref="I16:I21" si="3">RANK(H16,$H$16:$H$21)</f>
        <v>3</v>
      </c>
      <c r="J16" s="12"/>
      <c r="K16" s="11"/>
    </row>
    <row r="17" s="1" customFormat="1" ht="22" customHeight="1" spans="1:11">
      <c r="A17" s="5">
        <v>15</v>
      </c>
      <c r="B17" s="5" t="s">
        <v>47</v>
      </c>
      <c r="C17" s="6" t="s">
        <v>48</v>
      </c>
      <c r="D17" s="5" t="s">
        <v>46</v>
      </c>
      <c r="E17" s="5">
        <v>2</v>
      </c>
      <c r="F17" s="7">
        <v>66.5</v>
      </c>
      <c r="G17" s="8">
        <f>VLOOKUP(B:B,[1]成绩册!$C:$I,7,0)</f>
        <v>71.5</v>
      </c>
      <c r="H17" s="8">
        <f t="shared" si="0"/>
        <v>69.5</v>
      </c>
      <c r="I17" s="6">
        <f t="shared" si="3"/>
        <v>2</v>
      </c>
      <c r="J17" s="8" t="s">
        <v>15</v>
      </c>
      <c r="K17" s="11"/>
    </row>
    <row r="18" s="1" customFormat="1" ht="22" customHeight="1" spans="1:11">
      <c r="A18" s="5">
        <v>16</v>
      </c>
      <c r="B18" s="5" t="s">
        <v>49</v>
      </c>
      <c r="C18" s="6" t="s">
        <v>50</v>
      </c>
      <c r="D18" s="5" t="s">
        <v>46</v>
      </c>
      <c r="E18" s="5">
        <v>2</v>
      </c>
      <c r="F18" s="7">
        <v>64</v>
      </c>
      <c r="G18" s="8">
        <f>VLOOKUP(B:B,[1]成绩册!$C:$I,7,0)</f>
        <v>76.7</v>
      </c>
      <c r="H18" s="8">
        <f t="shared" si="0"/>
        <v>71.62</v>
      </c>
      <c r="I18" s="6">
        <f t="shared" si="3"/>
        <v>1</v>
      </c>
      <c r="J18" s="8" t="s">
        <v>15</v>
      </c>
      <c r="K18" s="11"/>
    </row>
    <row r="19" s="1" customFormat="1" ht="22" customHeight="1" spans="1:11">
      <c r="A19" s="5">
        <v>17</v>
      </c>
      <c r="B19" s="5" t="s">
        <v>51</v>
      </c>
      <c r="C19" s="6" t="s">
        <v>52</v>
      </c>
      <c r="D19" s="5" t="s">
        <v>46</v>
      </c>
      <c r="E19" s="5">
        <v>2</v>
      </c>
      <c r="F19" s="7">
        <v>63.5</v>
      </c>
      <c r="G19" s="8">
        <f>VLOOKUP(B:B,[1]成绩册!$C:$I,7,0)</f>
        <v>70.9</v>
      </c>
      <c r="H19" s="8">
        <f t="shared" si="0"/>
        <v>67.94</v>
      </c>
      <c r="I19" s="6">
        <f t="shared" si="3"/>
        <v>4</v>
      </c>
      <c r="J19" s="12"/>
      <c r="K19" s="11"/>
    </row>
    <row r="20" s="1" customFormat="1" ht="22" customHeight="1" spans="1:11">
      <c r="A20" s="5">
        <v>18</v>
      </c>
      <c r="B20" s="8" t="s">
        <v>53</v>
      </c>
      <c r="C20" s="6" t="s">
        <v>54</v>
      </c>
      <c r="D20" s="5" t="s">
        <v>46</v>
      </c>
      <c r="E20" s="5">
        <v>2</v>
      </c>
      <c r="F20" s="7">
        <v>62.5</v>
      </c>
      <c r="G20" s="8">
        <f>VLOOKUP(B:B,[1]成绩册!$C:$I,7,0)</f>
        <v>58.5</v>
      </c>
      <c r="H20" s="8">
        <f t="shared" si="0"/>
        <v>60.1</v>
      </c>
      <c r="I20" s="6">
        <f t="shared" si="3"/>
        <v>6</v>
      </c>
      <c r="J20" s="12"/>
      <c r="K20" s="11"/>
    </row>
    <row r="21" s="1" customFormat="1" ht="22" customHeight="1" spans="1:11">
      <c r="A21" s="5">
        <v>19</v>
      </c>
      <c r="B21" s="5" t="s">
        <v>55</v>
      </c>
      <c r="C21" s="6" t="s">
        <v>56</v>
      </c>
      <c r="D21" s="5" t="s">
        <v>46</v>
      </c>
      <c r="E21" s="5">
        <v>2</v>
      </c>
      <c r="F21" s="7">
        <v>62.5</v>
      </c>
      <c r="G21" s="8">
        <f>VLOOKUP(B:B,[1]成绩册!$C:$I,7,0)</f>
        <v>66.3</v>
      </c>
      <c r="H21" s="8">
        <f t="shared" si="0"/>
        <v>64.78</v>
      </c>
      <c r="I21" s="6">
        <f t="shared" si="3"/>
        <v>5</v>
      </c>
      <c r="J21" s="12"/>
      <c r="K21" s="11"/>
    </row>
    <row r="22" s="1" customFormat="1" ht="22" customHeight="1" spans="1:11">
      <c r="A22" s="5">
        <v>20</v>
      </c>
      <c r="B22" s="5" t="s">
        <v>57</v>
      </c>
      <c r="C22" s="6" t="s">
        <v>58</v>
      </c>
      <c r="D22" s="5" t="s">
        <v>59</v>
      </c>
      <c r="E22" s="5">
        <v>1</v>
      </c>
      <c r="F22" s="7">
        <v>73</v>
      </c>
      <c r="G22" s="8">
        <f>VLOOKUP(B:B,[2]成绩册!$C:$I,7,0)</f>
        <v>72.3</v>
      </c>
      <c r="H22" s="8">
        <f t="shared" si="0"/>
        <v>72.58</v>
      </c>
      <c r="I22" s="6">
        <f t="shared" ref="I22:I24" si="4">RANK(H22,$H$22:$H$24)</f>
        <v>1</v>
      </c>
      <c r="J22" s="8" t="s">
        <v>15</v>
      </c>
      <c r="K22" s="11"/>
    </row>
    <row r="23" s="1" customFormat="1" ht="22" customHeight="1" spans="1:11">
      <c r="A23" s="5">
        <v>21</v>
      </c>
      <c r="B23" s="9" t="s">
        <v>60</v>
      </c>
      <c r="C23" s="10" t="s">
        <v>61</v>
      </c>
      <c r="D23" s="5" t="s">
        <v>59</v>
      </c>
      <c r="E23" s="5">
        <v>1</v>
      </c>
      <c r="F23" s="7">
        <v>70</v>
      </c>
      <c r="G23" s="8">
        <f>VLOOKUP(B:B,[2]成绩册!$C:$I,7,0)</f>
        <v>70.7</v>
      </c>
      <c r="H23" s="8">
        <f t="shared" si="0"/>
        <v>70.42</v>
      </c>
      <c r="I23" s="6">
        <f t="shared" si="4"/>
        <v>2</v>
      </c>
      <c r="J23" s="12"/>
      <c r="K23" s="11"/>
    </row>
    <row r="24" s="1" customFormat="1" ht="22" customHeight="1" spans="1:11">
      <c r="A24" s="5">
        <v>22</v>
      </c>
      <c r="B24" s="9" t="s">
        <v>62</v>
      </c>
      <c r="C24" s="9" t="s">
        <v>63</v>
      </c>
      <c r="D24" s="5" t="s">
        <v>59</v>
      </c>
      <c r="E24" s="5">
        <v>1</v>
      </c>
      <c r="F24" s="7">
        <v>66.5</v>
      </c>
      <c r="G24" s="8">
        <f>VLOOKUP(B:B,[2]成绩册!$C:$I,7,0)</f>
        <v>48.9</v>
      </c>
      <c r="H24" s="8">
        <f t="shared" si="0"/>
        <v>55.94</v>
      </c>
      <c r="I24" s="6">
        <f t="shared" si="4"/>
        <v>3</v>
      </c>
      <c r="J24" s="12"/>
      <c r="K24" s="11"/>
    </row>
    <row r="25" s="1" customFormat="1" ht="22" customHeight="1" spans="1:11">
      <c r="A25" s="5">
        <v>23</v>
      </c>
      <c r="B25" s="9" t="s">
        <v>64</v>
      </c>
      <c r="C25" s="10" t="s">
        <v>65</v>
      </c>
      <c r="D25" s="5" t="s">
        <v>66</v>
      </c>
      <c r="E25" s="5">
        <v>2</v>
      </c>
      <c r="F25" s="7">
        <v>71.5</v>
      </c>
      <c r="G25" s="8">
        <v>0</v>
      </c>
      <c r="H25" s="8">
        <f t="shared" si="0"/>
        <v>28.6</v>
      </c>
      <c r="I25" s="6">
        <f t="shared" ref="I25:I30" si="5">RANK(H25,$H$25:$H$30)</f>
        <v>6</v>
      </c>
      <c r="J25" s="12"/>
      <c r="K25" s="5" t="s">
        <v>67</v>
      </c>
    </row>
    <row r="26" s="1" customFormat="1" ht="22" customHeight="1" spans="1:11">
      <c r="A26" s="5">
        <v>24</v>
      </c>
      <c r="B26" s="9" t="s">
        <v>68</v>
      </c>
      <c r="C26" s="9" t="s">
        <v>69</v>
      </c>
      <c r="D26" s="5" t="s">
        <v>66</v>
      </c>
      <c r="E26" s="5">
        <v>2</v>
      </c>
      <c r="F26" s="7">
        <v>66.5</v>
      </c>
      <c r="G26" s="8">
        <f>VLOOKUP(B:B,[2]成绩册!$C:$I,7,0)</f>
        <v>65.7</v>
      </c>
      <c r="H26" s="8">
        <f t="shared" si="0"/>
        <v>66.02</v>
      </c>
      <c r="I26" s="6">
        <f t="shared" si="5"/>
        <v>2</v>
      </c>
      <c r="J26" s="8" t="s">
        <v>15</v>
      </c>
      <c r="K26" s="11"/>
    </row>
    <row r="27" s="1" customFormat="1" ht="22" customHeight="1" spans="1:11">
      <c r="A27" s="5">
        <v>25</v>
      </c>
      <c r="B27" s="9" t="s">
        <v>70</v>
      </c>
      <c r="C27" s="10" t="s">
        <v>71</v>
      </c>
      <c r="D27" s="5" t="s">
        <v>66</v>
      </c>
      <c r="E27" s="5">
        <v>2</v>
      </c>
      <c r="F27" s="7">
        <v>65.5</v>
      </c>
      <c r="G27" s="8">
        <f>VLOOKUP(B:B,[2]成绩册!$C:$I,7,0)</f>
        <v>62.1</v>
      </c>
      <c r="H27" s="8">
        <f t="shared" si="0"/>
        <v>63.46</v>
      </c>
      <c r="I27" s="6">
        <f t="shared" si="5"/>
        <v>3</v>
      </c>
      <c r="J27" s="12"/>
      <c r="K27" s="11"/>
    </row>
    <row r="28" s="1" customFormat="1" ht="22" customHeight="1" spans="1:11">
      <c r="A28" s="5">
        <v>26</v>
      </c>
      <c r="B28" s="9" t="s">
        <v>72</v>
      </c>
      <c r="C28" s="10" t="s">
        <v>73</v>
      </c>
      <c r="D28" s="5" t="s">
        <v>66</v>
      </c>
      <c r="E28" s="5">
        <v>2</v>
      </c>
      <c r="F28" s="7">
        <v>65</v>
      </c>
      <c r="G28" s="8">
        <f>VLOOKUP(B:B,[2]成绩册!$C:$I,7,0)</f>
        <v>60.3</v>
      </c>
      <c r="H28" s="8">
        <f t="shared" si="0"/>
        <v>62.18</v>
      </c>
      <c r="I28" s="6">
        <f t="shared" si="5"/>
        <v>4</v>
      </c>
      <c r="J28" s="12"/>
      <c r="K28" s="11"/>
    </row>
    <row r="29" s="1" customFormat="1" ht="22" customHeight="1" spans="1:11">
      <c r="A29" s="5">
        <v>27</v>
      </c>
      <c r="B29" s="9" t="s">
        <v>74</v>
      </c>
      <c r="C29" s="10" t="s">
        <v>75</v>
      </c>
      <c r="D29" s="5" t="s">
        <v>66</v>
      </c>
      <c r="E29" s="5">
        <v>2</v>
      </c>
      <c r="F29" s="7">
        <v>64</v>
      </c>
      <c r="G29" s="8">
        <f>VLOOKUP(B:B,[2]成绩册!$C:$I,7,0)</f>
        <v>70.7</v>
      </c>
      <c r="H29" s="8">
        <f t="shared" si="0"/>
        <v>68.02</v>
      </c>
      <c r="I29" s="6">
        <f t="shared" si="5"/>
        <v>1</v>
      </c>
      <c r="J29" s="8" t="s">
        <v>15</v>
      </c>
      <c r="K29" s="11"/>
    </row>
    <row r="30" s="1" customFormat="1" ht="22" customHeight="1" spans="1:11">
      <c r="A30" s="5">
        <v>28</v>
      </c>
      <c r="B30" s="9" t="s">
        <v>76</v>
      </c>
      <c r="C30" s="10" t="s">
        <v>77</v>
      </c>
      <c r="D30" s="5" t="s">
        <v>66</v>
      </c>
      <c r="E30" s="5">
        <v>2</v>
      </c>
      <c r="F30" s="7">
        <v>63.5</v>
      </c>
      <c r="G30" s="8">
        <f>VLOOKUP(B:B,[2]成绩册!$C:$I,7,0)</f>
        <v>58.7</v>
      </c>
      <c r="H30" s="8">
        <f t="shared" si="0"/>
        <v>60.62</v>
      </c>
      <c r="I30" s="6">
        <f t="shared" si="5"/>
        <v>5</v>
      </c>
      <c r="J30" s="12"/>
      <c r="K30" s="11"/>
    </row>
    <row r="31" s="1" customFormat="1" ht="22" customHeight="1" spans="1:11">
      <c r="A31" s="5">
        <v>29</v>
      </c>
      <c r="B31" s="9" t="s">
        <v>78</v>
      </c>
      <c r="C31" s="10" t="s">
        <v>79</v>
      </c>
      <c r="D31" s="5" t="s">
        <v>80</v>
      </c>
      <c r="E31" s="5">
        <v>1</v>
      </c>
      <c r="F31" s="7">
        <v>66.5</v>
      </c>
      <c r="G31" s="8">
        <f>VLOOKUP(B:B,[2]成绩册!$C:$I,7,0)</f>
        <v>69.7</v>
      </c>
      <c r="H31" s="8">
        <f t="shared" si="0"/>
        <v>68.42</v>
      </c>
      <c r="I31" s="6">
        <v>1</v>
      </c>
      <c r="J31" s="8" t="s">
        <v>15</v>
      </c>
      <c r="K31" s="11"/>
    </row>
    <row r="32" s="1" customFormat="1" ht="22" customHeight="1" spans="1:11">
      <c r="A32" s="5">
        <v>30</v>
      </c>
      <c r="B32" s="9" t="s">
        <v>81</v>
      </c>
      <c r="C32" s="10" t="s">
        <v>82</v>
      </c>
      <c r="D32" s="5" t="s">
        <v>83</v>
      </c>
      <c r="E32" s="5">
        <v>1</v>
      </c>
      <c r="F32" s="7">
        <v>69</v>
      </c>
      <c r="G32" s="8">
        <f>VLOOKUP(B:B,[2]成绩册!$C:$I,7,0)</f>
        <v>71</v>
      </c>
      <c r="H32" s="8">
        <f t="shared" si="0"/>
        <v>70.2</v>
      </c>
      <c r="I32" s="6">
        <f t="shared" ref="I32:I35" si="6">RANK(H32,$H$32:$H$35)</f>
        <v>1</v>
      </c>
      <c r="J32" s="8" t="s">
        <v>15</v>
      </c>
      <c r="K32" s="11"/>
    </row>
    <row r="33" s="1" customFormat="1" ht="22" customHeight="1" spans="1:11">
      <c r="A33" s="5">
        <v>31</v>
      </c>
      <c r="B33" s="9" t="s">
        <v>84</v>
      </c>
      <c r="C33" s="10" t="s">
        <v>85</v>
      </c>
      <c r="D33" s="5" t="s">
        <v>83</v>
      </c>
      <c r="E33" s="5">
        <v>1</v>
      </c>
      <c r="F33" s="7">
        <v>69</v>
      </c>
      <c r="G33" s="8">
        <f>VLOOKUP(B:B,[2]成绩册!$C:$I,7,0)</f>
        <v>67</v>
      </c>
      <c r="H33" s="8">
        <f t="shared" si="0"/>
        <v>67.8</v>
      </c>
      <c r="I33" s="6">
        <f t="shared" si="6"/>
        <v>3</v>
      </c>
      <c r="J33" s="12"/>
      <c r="K33" s="11"/>
    </row>
    <row r="34" s="1" customFormat="1" ht="22" customHeight="1" spans="1:11">
      <c r="A34" s="5">
        <v>32</v>
      </c>
      <c r="B34" s="9" t="s">
        <v>86</v>
      </c>
      <c r="C34" s="10" t="s">
        <v>87</v>
      </c>
      <c r="D34" s="5" t="s">
        <v>83</v>
      </c>
      <c r="E34" s="5">
        <v>1</v>
      </c>
      <c r="F34" s="7">
        <v>67.5</v>
      </c>
      <c r="G34" s="8">
        <f>VLOOKUP(B:B,[2]成绩册!$C:$I,7,0)</f>
        <v>67</v>
      </c>
      <c r="H34" s="8">
        <f t="shared" si="0"/>
        <v>67.2</v>
      </c>
      <c r="I34" s="6">
        <f t="shared" si="6"/>
        <v>4</v>
      </c>
      <c r="J34" s="12"/>
      <c r="K34" s="11"/>
    </row>
    <row r="35" s="1" customFormat="1" ht="22" customHeight="1" spans="1:11">
      <c r="A35" s="5">
        <v>33</v>
      </c>
      <c r="B35" s="9" t="s">
        <v>88</v>
      </c>
      <c r="C35" s="10" t="s">
        <v>89</v>
      </c>
      <c r="D35" s="5" t="s">
        <v>83</v>
      </c>
      <c r="E35" s="5">
        <v>1</v>
      </c>
      <c r="F35" s="7">
        <v>67.5</v>
      </c>
      <c r="G35" s="8">
        <f>VLOOKUP(B:B,[2]成绩册!$C:$I,7,0)</f>
        <v>69.1</v>
      </c>
      <c r="H35" s="8">
        <f t="shared" si="0"/>
        <v>68.46</v>
      </c>
      <c r="I35" s="6">
        <f t="shared" si="6"/>
        <v>2</v>
      </c>
      <c r="J35" s="12"/>
      <c r="K35" s="11"/>
    </row>
    <row r="36" s="1" customFormat="1" ht="22" customHeight="1" spans="1:11">
      <c r="A36" s="5">
        <v>34</v>
      </c>
      <c r="B36" s="9" t="s">
        <v>90</v>
      </c>
      <c r="C36" s="10" t="s">
        <v>91</v>
      </c>
      <c r="D36" s="5" t="s">
        <v>92</v>
      </c>
      <c r="E36" s="5">
        <v>1</v>
      </c>
      <c r="F36" s="7">
        <v>75</v>
      </c>
      <c r="G36" s="8">
        <f>VLOOKUP(B:B,[2]成绩册!$C:$I,7,0)</f>
        <v>63</v>
      </c>
      <c r="H36" s="8">
        <f t="shared" si="0"/>
        <v>67.8</v>
      </c>
      <c r="I36" s="6">
        <f t="shared" ref="I36:I38" si="7">RANK(H36,$H$36:$H$38)</f>
        <v>2</v>
      </c>
      <c r="J36" s="12"/>
      <c r="K36" s="11"/>
    </row>
    <row r="37" s="1" customFormat="1" ht="22" customHeight="1" spans="1:11">
      <c r="A37" s="5">
        <v>35</v>
      </c>
      <c r="B37" s="9" t="s">
        <v>93</v>
      </c>
      <c r="C37" s="10" t="s">
        <v>94</v>
      </c>
      <c r="D37" s="5" t="s">
        <v>92</v>
      </c>
      <c r="E37" s="5">
        <v>1</v>
      </c>
      <c r="F37" s="7">
        <v>70</v>
      </c>
      <c r="G37" s="8">
        <f>VLOOKUP(B:B,[2]成绩册!$C:$I,7,0)</f>
        <v>68.9</v>
      </c>
      <c r="H37" s="8">
        <f t="shared" si="0"/>
        <v>69.34</v>
      </c>
      <c r="I37" s="6">
        <f t="shared" si="7"/>
        <v>1</v>
      </c>
      <c r="J37" s="8" t="s">
        <v>15</v>
      </c>
      <c r="K37" s="11"/>
    </row>
    <row r="38" s="1" customFormat="1" ht="22" customHeight="1" spans="1:11">
      <c r="A38" s="5">
        <v>36</v>
      </c>
      <c r="B38" s="9" t="s">
        <v>95</v>
      </c>
      <c r="C38" s="10" t="s">
        <v>96</v>
      </c>
      <c r="D38" s="5" t="s">
        <v>92</v>
      </c>
      <c r="E38" s="5">
        <v>1</v>
      </c>
      <c r="F38" s="7">
        <v>66</v>
      </c>
      <c r="G38" s="8">
        <f>VLOOKUP(B:B,[2]成绩册!$C:$I,7,0)</f>
        <v>65</v>
      </c>
      <c r="H38" s="8">
        <f t="shared" si="0"/>
        <v>65.4</v>
      </c>
      <c r="I38" s="6">
        <f t="shared" si="7"/>
        <v>3</v>
      </c>
      <c r="J38" s="12"/>
      <c r="K38" s="11"/>
    </row>
  </sheetData>
  <mergeCells count="1">
    <mergeCell ref="A1:K1"/>
  </mergeCells>
  <pageMargins left="0.511805555555556" right="0.432638888888889" top="0.314583333333333" bottom="0.275" header="0.298611111111111" footer="0.118055555555556"/>
  <pageSetup paperSize="9" scale="94"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成绩总册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Yiorc</dc:creator>
  <cp:lastModifiedBy>李翠媚</cp:lastModifiedBy>
  <dcterms:created xsi:type="dcterms:W3CDTF">2021-01-23T09:20:00Z</dcterms:created>
  <dcterms:modified xsi:type="dcterms:W3CDTF">2021-01-23T10:37:17Z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