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<sst xmlns="http://schemas.openxmlformats.org/spreadsheetml/2006/main" count="185" uniqueCount="95">
  <si>
    <t>附件：</t>
  </si>
  <si>
    <t>2020年度潜江市公共检验检测中心面向社会专项公开招聘工作人员总成绩</t>
  </si>
  <si>
    <t>序号</t>
  </si>
  <si>
    <t>姓名</t>
  </si>
  <si>
    <t>准考证号</t>
  </si>
  <si>
    <t>报考单位</t>
  </si>
  <si>
    <t>报考岗位</t>
  </si>
  <si>
    <t>岗位
代码</t>
  </si>
  <si>
    <t>笔试
成绩</t>
  </si>
  <si>
    <t>笔试
折算分（40%）</t>
  </si>
  <si>
    <t>面试成绩</t>
  </si>
  <si>
    <t>面试
折算分（60%）</t>
  </si>
  <si>
    <t>总成绩</t>
  </si>
  <si>
    <t>备注</t>
  </si>
  <si>
    <t>招聘
计划</t>
  </si>
  <si>
    <t>杨露</t>
  </si>
  <si>
    <t>20210010425</t>
  </si>
  <si>
    <t>市公共检验检测中心</t>
  </si>
  <si>
    <t>药品检验员</t>
  </si>
  <si>
    <t>1001</t>
  </si>
  <si>
    <t>4</t>
  </si>
  <si>
    <t>李红霞</t>
  </si>
  <si>
    <t>20210010113</t>
  </si>
  <si>
    <t>朱倩</t>
  </si>
  <si>
    <t>20210010217</t>
  </si>
  <si>
    <t>陈珺乔</t>
  </si>
  <si>
    <t>20210010122</t>
  </si>
  <si>
    <t>黄慧敏</t>
  </si>
  <si>
    <t>20210010318</t>
  </si>
  <si>
    <t>马宇燃</t>
  </si>
  <si>
    <t>20210010606</t>
  </si>
  <si>
    <t>吴若铖</t>
  </si>
  <si>
    <t>20210010205</t>
  </si>
  <si>
    <t>樊杰</t>
  </si>
  <si>
    <t>20210010616</t>
  </si>
  <si>
    <t>胡家旭</t>
  </si>
  <si>
    <t>20210010601</t>
  </si>
  <si>
    <t>中药检验员</t>
  </si>
  <si>
    <t>1002</t>
  </si>
  <si>
    <t>3</t>
  </si>
  <si>
    <t>余国庆</t>
  </si>
  <si>
    <t>20210010224</t>
  </si>
  <si>
    <t>刘怡君</t>
  </si>
  <si>
    <t>20210010511</t>
  </si>
  <si>
    <t>刘志格</t>
  </si>
  <si>
    <t>20210010501</t>
  </si>
  <si>
    <t>刘昊明</t>
  </si>
  <si>
    <t>20210010105</t>
  </si>
  <si>
    <t>邓知雨</t>
  </si>
  <si>
    <t>20210010705</t>
  </si>
  <si>
    <t>彭旭鹏</t>
  </si>
  <si>
    <t>20210010328</t>
  </si>
  <si>
    <t>杜何田子</t>
  </si>
  <si>
    <t>20210010702</t>
  </si>
  <si>
    <t>微生物检验员</t>
  </si>
  <si>
    <t>1003</t>
  </si>
  <si>
    <t>1</t>
  </si>
  <si>
    <t>李宇昕</t>
  </si>
  <si>
    <t>20210010709</t>
  </si>
  <si>
    <t>黄思杨</t>
  </si>
  <si>
    <t>20210010517</t>
  </si>
  <si>
    <t>郑慧</t>
  </si>
  <si>
    <t>20210010323</t>
  </si>
  <si>
    <t>检验系统操作员</t>
  </si>
  <si>
    <t>1004</t>
  </si>
  <si>
    <t>邹朕</t>
  </si>
  <si>
    <t>20210010611</t>
  </si>
  <si>
    <t>何林勇</t>
  </si>
  <si>
    <t>20210010521</t>
  </si>
  <si>
    <t>谭江波</t>
  </si>
  <si>
    <t>20210010622</t>
  </si>
  <si>
    <t>刘征征</t>
  </si>
  <si>
    <t>20210010301</t>
  </si>
  <si>
    <t>陈自禹</t>
  </si>
  <si>
    <t>20210010310</t>
  </si>
  <si>
    <t>朱智雄</t>
  </si>
  <si>
    <t>20210010202</t>
  </si>
  <si>
    <t>程文韬</t>
  </si>
  <si>
    <t>20210010603</t>
  </si>
  <si>
    <t>黄祖赐</t>
  </si>
  <si>
    <t>20210010306</t>
  </si>
  <si>
    <t>邹静</t>
  </si>
  <si>
    <t>20210010129</t>
  </si>
  <si>
    <t>建材检验员</t>
  </si>
  <si>
    <t>1005</t>
  </si>
  <si>
    <t>肖子敬</t>
  </si>
  <si>
    <t>20210010414</t>
  </si>
  <si>
    <t>黄天祥</t>
  </si>
  <si>
    <t>20210010312</t>
  </si>
  <si>
    <t>李双宏</t>
  </si>
  <si>
    <t>20210010410</t>
  </si>
  <si>
    <t>吴铭爽</t>
  </si>
  <si>
    <t>20210010609</t>
  </si>
  <si>
    <t>王泽洲</t>
  </si>
  <si>
    <t>20210010208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</si>
</sst>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5">
    <font>
      <sz val="11"/>
      <color theme="1"/>
      <name val="Calibri"/>
      <family val="0"/>
    </font>
    <font>
      <sz val="11"/>
      <name val="宋体"/>
      <family val="0"/>
    </font>
    <font>
      <sz val="16"/>
      <color indexed="8"/>
      <name val="仿宋"/>
      <family val="3"/>
    </font>
    <font>
      <sz val="18"/>
      <color indexed="8"/>
      <name val="方正小标宋简体"/>
      <family val="0"/>
    </font>
    <font>
      <sz val="12"/>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仿宋"/>
      <family val="3"/>
    </font>
    <font>
      <sz val="18"/>
      <color theme="1"/>
      <name val="方正小标宋简体"/>
      <family val="0"/>
    </font>
    <font>
      <sz val="12"/>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9">
    <xf numFmtId="0" fontId="0" fillId="0" borderId="0" xfId="0" applyFont="1" applyAlignment="1">
      <alignment vertical="center"/>
    </xf>
    <xf numFmtId="0" fontId="0" fillId="0" borderId="0" xfId="0" applyNumberFormat="1" applyFill="1" applyAlignment="1">
      <alignment horizontal="center" vertical="center"/>
    </xf>
    <xf numFmtId="49" fontId="0" fillId="0" borderId="0" xfId="0" applyNumberFormat="1" applyFill="1" applyAlignment="1">
      <alignment horizontal="center" vertical="center"/>
    </xf>
    <xf numFmtId="176" fontId="0" fillId="0" borderId="0" xfId="0" applyNumberFormat="1" applyFill="1" applyAlignment="1">
      <alignment horizontal="center" vertical="center"/>
    </xf>
    <xf numFmtId="0" fontId="42" fillId="0" borderId="0" xfId="0" applyNumberFormat="1" applyFont="1" applyFill="1" applyAlignment="1">
      <alignment horizontal="justify" vertical="center"/>
    </xf>
    <xf numFmtId="0" fontId="42" fillId="0" borderId="0" xfId="0" applyNumberFormat="1" applyFont="1" applyFill="1" applyAlignment="1">
      <alignment horizontal="justify" vertical="center"/>
    </xf>
    <xf numFmtId="49" fontId="43" fillId="0" borderId="0" xfId="0" applyNumberFormat="1" applyFont="1" applyFill="1" applyAlignment="1">
      <alignment horizontal="center" vertical="center" wrapText="1"/>
    </xf>
    <xf numFmtId="49" fontId="43" fillId="0" borderId="0" xfId="0" applyNumberFormat="1" applyFont="1" applyFill="1" applyAlignment="1">
      <alignment horizontal="center" vertical="center"/>
    </xf>
    <xf numFmtId="0" fontId="44" fillId="0" borderId="9" xfId="0" applyNumberFormat="1" applyFont="1" applyFill="1" applyBorder="1" applyAlignment="1">
      <alignment horizontal="center" vertical="center"/>
    </xf>
    <xf numFmtId="49" fontId="44" fillId="0" borderId="9" xfId="0" applyNumberFormat="1"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0"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176" fontId="44" fillId="0" borderId="9"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
  <sheetViews>
    <sheetView tabSelected="1" zoomScaleSheetLayoutView="100" workbookViewId="0" topLeftCell="A1">
      <selection activeCell="A2" sqref="A2:M2"/>
    </sheetView>
  </sheetViews>
  <sheetFormatPr defaultColWidth="9.00390625" defaultRowHeight="15"/>
  <cols>
    <col min="1" max="1" width="5.140625" style="1" customWidth="1"/>
    <col min="2" max="2" width="9.00390625" style="2" customWidth="1"/>
    <col min="3" max="3" width="12.7109375" style="2" customWidth="1"/>
    <col min="4" max="4" width="19.28125" style="2" customWidth="1"/>
    <col min="5" max="5" width="15.140625" style="2" customWidth="1"/>
    <col min="6" max="6" width="7.8515625" style="2" customWidth="1"/>
    <col min="7" max="7" width="8.421875" style="2" bestFit="1" customWidth="1"/>
    <col min="8" max="8" width="15.00390625" style="3" bestFit="1" customWidth="1"/>
    <col min="9" max="9" width="9.421875" style="3" bestFit="1" customWidth="1"/>
    <col min="10" max="10" width="15.00390625" style="3" bestFit="1" customWidth="1"/>
    <col min="11" max="12" width="8.421875" style="3" bestFit="1" customWidth="1"/>
    <col min="13" max="13" width="5.421875" style="1" bestFit="1" customWidth="1"/>
    <col min="14" max="16384" width="9.00390625" style="2" customWidth="1"/>
  </cols>
  <sheetData>
    <row r="1" spans="1:13" ht="24" customHeight="1">
      <c r="A1" s="4" t="s">
        <v>0</v>
      </c>
      <c r="B1" s="5"/>
      <c r="C1" s="5"/>
      <c r="D1" s="5"/>
      <c r="E1" s="5"/>
      <c r="F1" s="5"/>
      <c r="G1" s="5"/>
      <c r="H1" s="5"/>
      <c r="I1" s="5"/>
      <c r="J1" s="5"/>
      <c r="K1" s="5"/>
      <c r="L1" s="5"/>
      <c r="M1" s="5"/>
    </row>
    <row r="2" spans="1:13" ht="39.75" customHeight="1">
      <c r="A2" s="6" t="s">
        <v>1</v>
      </c>
      <c r="B2" s="7"/>
      <c r="C2" s="7"/>
      <c r="D2" s="7"/>
      <c r="E2" s="7"/>
      <c r="F2" s="7"/>
      <c r="G2" s="7"/>
      <c r="H2" s="7"/>
      <c r="I2" s="7"/>
      <c r="J2" s="7"/>
      <c r="K2" s="7"/>
      <c r="L2" s="7"/>
      <c r="M2" s="7"/>
    </row>
    <row r="3" spans="1:13" ht="30" customHeight="1">
      <c r="A3" s="8" t="s">
        <v>2</v>
      </c>
      <c r="B3" s="9" t="s">
        <v>3</v>
      </c>
      <c r="C3" s="9" t="s">
        <v>4</v>
      </c>
      <c r="D3" s="9" t="s">
        <v>5</v>
      </c>
      <c r="E3" s="9" t="s">
        <v>6</v>
      </c>
      <c r="F3" s="10" t="s">
        <v>7</v>
      </c>
      <c r="G3" s="11" t="s">
        <v>8</v>
      </c>
      <c r="H3" s="11" t="s">
        <v>9</v>
      </c>
      <c r="I3" s="15" t="s">
        <v>10</v>
      </c>
      <c r="J3" s="11" t="s">
        <v>11</v>
      </c>
      <c r="K3" s="11" t="s">
        <v>12</v>
      </c>
      <c r="L3" s="8" t="s">
        <v>13</v>
      </c>
      <c r="M3" s="10" t="s">
        <v>14</v>
      </c>
    </row>
    <row r="4" spans="1:13" ht="19.5" customHeight="1">
      <c r="A4" s="12" t="str">
        <f>IF(I4="","",TEXT(SUMPRODUCT((F4=$F$4:$F$36)*($K$4:$K$36&gt;K4))+1,"00"))</f>
        <v>01</v>
      </c>
      <c r="B4" s="13" t="s">
        <v>15</v>
      </c>
      <c r="C4" s="13" t="s">
        <v>16</v>
      </c>
      <c r="D4" s="13" t="s">
        <v>17</v>
      </c>
      <c r="E4" s="13" t="s">
        <v>18</v>
      </c>
      <c r="F4" s="13" t="s">
        <v>19</v>
      </c>
      <c r="G4" s="14">
        <v>52.75</v>
      </c>
      <c r="H4" s="14">
        <f aca="true" t="shared" si="0" ref="H4:H36">IF(G4&gt;0,G4*0.4,-1)</f>
        <v>21.1</v>
      </c>
      <c r="I4" s="14">
        <v>83.4</v>
      </c>
      <c r="J4" s="14">
        <f aca="true" t="shared" si="1" ref="J4:J36">IF(I4="",-1,I4*0.6)</f>
        <v>50.04</v>
      </c>
      <c r="K4" s="14">
        <f aca="true" t="shared" si="2" ref="K4:K36">IF(J4=-1,-1,(H4+J4))</f>
        <v>71.14</v>
      </c>
      <c r="L4" s="12">
        <f aca="true" t="shared" si="3" ref="L4:L36">IF(I4="","面试缺考","")</f>
      </c>
      <c r="M4" s="16" t="s">
        <v>20</v>
      </c>
    </row>
    <row r="5" spans="1:13" ht="19.5" customHeight="1">
      <c r="A5" s="12" t="str">
        <f>IF(I5="","",TEXT(SUMPRODUCT((F5=$F$4:$F$36)*($K$4:$K$36&gt;K5))+1,"00"))</f>
        <v>02</v>
      </c>
      <c r="B5" s="13" t="s">
        <v>21</v>
      </c>
      <c r="C5" s="13" t="s">
        <v>22</v>
      </c>
      <c r="D5" s="13" t="s">
        <v>17</v>
      </c>
      <c r="E5" s="13" t="s">
        <v>18</v>
      </c>
      <c r="F5" s="13" t="s">
        <v>19</v>
      </c>
      <c r="G5" s="14">
        <v>65.25</v>
      </c>
      <c r="H5" s="14">
        <f t="shared" si="0"/>
        <v>26.1</v>
      </c>
      <c r="I5" s="14">
        <v>74.4</v>
      </c>
      <c r="J5" s="14">
        <f t="shared" si="1"/>
        <v>44.64</v>
      </c>
      <c r="K5" s="14">
        <f t="shared" si="2"/>
        <v>70.74000000000001</v>
      </c>
      <c r="L5" s="12">
        <f t="shared" si="3"/>
      </c>
      <c r="M5" s="17"/>
    </row>
    <row r="6" spans="1:13" ht="19.5" customHeight="1">
      <c r="A6" s="12" t="str">
        <f>IF(I6="","",TEXT(SUMPRODUCT((F6=$F$4:$F$36)*($K$4:$K$36&gt;K6))+1,"00"))</f>
        <v>03</v>
      </c>
      <c r="B6" s="13" t="s">
        <v>23</v>
      </c>
      <c r="C6" s="13" t="s">
        <v>24</v>
      </c>
      <c r="D6" s="13" t="s">
        <v>17</v>
      </c>
      <c r="E6" s="13" t="s">
        <v>18</v>
      </c>
      <c r="F6" s="13" t="s">
        <v>19</v>
      </c>
      <c r="G6" s="14">
        <v>55.5</v>
      </c>
      <c r="H6" s="14">
        <f t="shared" si="0"/>
        <v>22.200000000000003</v>
      </c>
      <c r="I6" s="14">
        <v>77.8</v>
      </c>
      <c r="J6" s="14">
        <f t="shared" si="1"/>
        <v>46.68</v>
      </c>
      <c r="K6" s="14">
        <f t="shared" si="2"/>
        <v>68.88</v>
      </c>
      <c r="L6" s="12">
        <f t="shared" si="3"/>
      </c>
      <c r="M6" s="17"/>
    </row>
    <row r="7" spans="1:13" ht="19.5" customHeight="1">
      <c r="A7" s="12" t="str">
        <f>IF(I7="","",TEXT(SUMPRODUCT((F7=$F$4:$F$36)*($K$4:$K$36&gt;K7))+1,"00"))</f>
        <v>04</v>
      </c>
      <c r="B7" s="13" t="s">
        <v>25</v>
      </c>
      <c r="C7" s="13" t="s">
        <v>26</v>
      </c>
      <c r="D7" s="13" t="s">
        <v>17</v>
      </c>
      <c r="E7" s="13" t="s">
        <v>18</v>
      </c>
      <c r="F7" s="13" t="s">
        <v>19</v>
      </c>
      <c r="G7" s="14">
        <v>55</v>
      </c>
      <c r="H7" s="14">
        <f t="shared" si="0"/>
        <v>22</v>
      </c>
      <c r="I7" s="14">
        <v>74.8</v>
      </c>
      <c r="J7" s="14">
        <f t="shared" si="1"/>
        <v>44.879999999999995</v>
      </c>
      <c r="K7" s="14">
        <f t="shared" si="2"/>
        <v>66.88</v>
      </c>
      <c r="L7" s="12">
        <f t="shared" si="3"/>
      </c>
      <c r="M7" s="17"/>
    </row>
    <row r="8" spans="1:13" ht="19.5" customHeight="1">
      <c r="A8" s="12" t="str">
        <f>IF(I8="","",TEXT(SUMPRODUCT((F8=$F$4:$F$36)*($K$4:$K$36&gt;K8))+1,"00"))</f>
        <v>05</v>
      </c>
      <c r="B8" s="13" t="s">
        <v>27</v>
      </c>
      <c r="C8" s="13" t="s">
        <v>28</v>
      </c>
      <c r="D8" s="13" t="s">
        <v>17</v>
      </c>
      <c r="E8" s="13" t="s">
        <v>18</v>
      </c>
      <c r="F8" s="13" t="s">
        <v>19</v>
      </c>
      <c r="G8" s="14">
        <v>50.25</v>
      </c>
      <c r="H8" s="14">
        <f t="shared" si="0"/>
        <v>20.1</v>
      </c>
      <c r="I8" s="14">
        <v>68</v>
      </c>
      <c r="J8" s="14">
        <f t="shared" si="1"/>
        <v>40.8</v>
      </c>
      <c r="K8" s="14">
        <f t="shared" si="2"/>
        <v>60.9</v>
      </c>
      <c r="L8" s="12">
        <f t="shared" si="3"/>
      </c>
      <c r="M8" s="17"/>
    </row>
    <row r="9" spans="1:13" ht="19.5" customHeight="1">
      <c r="A9" s="12" t="str">
        <f>IF(I9="","",TEXT(SUMPRODUCT((F9=$F$4:$F$36)*($K$4:$K$36&gt;K9))+1,"00"))</f>
        <v>06</v>
      </c>
      <c r="B9" s="13" t="s">
        <v>29</v>
      </c>
      <c r="C9" s="13" t="s">
        <v>30</v>
      </c>
      <c r="D9" s="13" t="s">
        <v>17</v>
      </c>
      <c r="E9" s="13" t="s">
        <v>18</v>
      </c>
      <c r="F9" s="13" t="s">
        <v>19</v>
      </c>
      <c r="G9" s="14">
        <v>50.75</v>
      </c>
      <c r="H9" s="14">
        <f t="shared" si="0"/>
        <v>20.3</v>
      </c>
      <c r="I9" s="14">
        <v>63.6</v>
      </c>
      <c r="J9" s="14">
        <f t="shared" si="1"/>
        <v>38.16</v>
      </c>
      <c r="K9" s="14">
        <f t="shared" si="2"/>
        <v>58.459999999999994</v>
      </c>
      <c r="L9" s="12">
        <f t="shared" si="3"/>
      </c>
      <c r="M9" s="17"/>
    </row>
    <row r="10" spans="1:13" ht="19.5" customHeight="1">
      <c r="A10" s="12">
        <f>IF(I10="","",TEXT(SUMPRODUCT((F10=$F$4:$F$36)*($K$4:$K$36&gt;K10))+1,"00"))</f>
      </c>
      <c r="B10" s="13" t="s">
        <v>31</v>
      </c>
      <c r="C10" s="13" t="s">
        <v>32</v>
      </c>
      <c r="D10" s="13" t="s">
        <v>17</v>
      </c>
      <c r="E10" s="13" t="s">
        <v>18</v>
      </c>
      <c r="F10" s="13" t="s">
        <v>19</v>
      </c>
      <c r="G10" s="14">
        <v>61.5</v>
      </c>
      <c r="H10" s="14">
        <f t="shared" si="0"/>
        <v>24.6</v>
      </c>
      <c r="I10" s="14"/>
      <c r="J10" s="14">
        <f t="shared" si="1"/>
        <v>-1</v>
      </c>
      <c r="K10" s="14">
        <f t="shared" si="2"/>
        <v>-1</v>
      </c>
      <c r="L10" s="12" t="str">
        <f t="shared" si="3"/>
        <v>面试缺考</v>
      </c>
      <c r="M10" s="17"/>
    </row>
    <row r="11" spans="1:13" ht="19.5" customHeight="1">
      <c r="A11" s="12">
        <f>IF(I11="","",TEXT(SUMPRODUCT((F11=$F$4:$F$36)*($K$4:$K$36&gt;K11))+1,"00"))</f>
      </c>
      <c r="B11" s="13" t="s">
        <v>33</v>
      </c>
      <c r="C11" s="13" t="s">
        <v>34</v>
      </c>
      <c r="D11" s="13" t="s">
        <v>17</v>
      </c>
      <c r="E11" s="13" t="s">
        <v>18</v>
      </c>
      <c r="F11" s="13" t="s">
        <v>19</v>
      </c>
      <c r="G11" s="14">
        <v>49.5</v>
      </c>
      <c r="H11" s="14">
        <f t="shared" si="0"/>
        <v>19.8</v>
      </c>
      <c r="I11" s="14"/>
      <c r="J11" s="14">
        <f t="shared" si="1"/>
        <v>-1</v>
      </c>
      <c r="K11" s="14">
        <f t="shared" si="2"/>
        <v>-1</v>
      </c>
      <c r="L11" s="12" t="str">
        <f t="shared" si="3"/>
        <v>面试缺考</v>
      </c>
      <c r="M11" s="17"/>
    </row>
    <row r="12" spans="1:13" ht="19.5" customHeight="1">
      <c r="A12" s="12" t="str">
        <f>IF(I12="","",TEXT(SUMPRODUCT((F12=$F$4:$F$36)*($K$4:$K$36&gt;K12))+1,"00"))</f>
        <v>01</v>
      </c>
      <c r="B12" s="13" t="s">
        <v>35</v>
      </c>
      <c r="C12" s="13" t="s">
        <v>36</v>
      </c>
      <c r="D12" s="13" t="s">
        <v>17</v>
      </c>
      <c r="E12" s="13" t="s">
        <v>37</v>
      </c>
      <c r="F12" s="13" t="s">
        <v>38</v>
      </c>
      <c r="G12" s="14">
        <v>62.5</v>
      </c>
      <c r="H12" s="14">
        <f t="shared" si="0"/>
        <v>25</v>
      </c>
      <c r="I12" s="14">
        <v>82.2</v>
      </c>
      <c r="J12" s="14">
        <f t="shared" si="1"/>
        <v>49.32</v>
      </c>
      <c r="K12" s="14">
        <f t="shared" si="2"/>
        <v>74.32</v>
      </c>
      <c r="L12" s="12">
        <f t="shared" si="3"/>
      </c>
      <c r="M12" s="16" t="s">
        <v>39</v>
      </c>
    </row>
    <row r="13" spans="1:13" ht="19.5" customHeight="1">
      <c r="A13" s="12" t="str">
        <f>IF(I13="","",TEXT(SUMPRODUCT((F13=$F$4:$F$36)*($K$4:$K$36&gt;K13))+1,"00"))</f>
        <v>02</v>
      </c>
      <c r="B13" s="13" t="s">
        <v>40</v>
      </c>
      <c r="C13" s="13" t="s">
        <v>41</v>
      </c>
      <c r="D13" s="13" t="s">
        <v>17</v>
      </c>
      <c r="E13" s="13" t="s">
        <v>37</v>
      </c>
      <c r="F13" s="13" t="s">
        <v>38</v>
      </c>
      <c r="G13" s="14">
        <v>58.25</v>
      </c>
      <c r="H13" s="14">
        <f t="shared" si="0"/>
        <v>23.3</v>
      </c>
      <c r="I13" s="14">
        <v>81.2</v>
      </c>
      <c r="J13" s="14">
        <f t="shared" si="1"/>
        <v>48.72</v>
      </c>
      <c r="K13" s="14">
        <f t="shared" si="2"/>
        <v>72.02</v>
      </c>
      <c r="L13" s="12">
        <f t="shared" si="3"/>
      </c>
      <c r="M13" s="17"/>
    </row>
    <row r="14" spans="1:13" ht="19.5" customHeight="1">
      <c r="A14" s="12" t="str">
        <f>IF(I14="","",TEXT(SUMPRODUCT((F14=$F$4:$F$36)*($K$4:$K$36&gt;K14))+1,"00"))</f>
        <v>03</v>
      </c>
      <c r="B14" s="13" t="s">
        <v>42</v>
      </c>
      <c r="C14" s="13" t="s">
        <v>43</v>
      </c>
      <c r="D14" s="13" t="s">
        <v>17</v>
      </c>
      <c r="E14" s="13" t="s">
        <v>37</v>
      </c>
      <c r="F14" s="13" t="s">
        <v>38</v>
      </c>
      <c r="G14" s="14">
        <v>57.5</v>
      </c>
      <c r="H14" s="14">
        <f t="shared" si="0"/>
        <v>23</v>
      </c>
      <c r="I14" s="14">
        <v>78.6</v>
      </c>
      <c r="J14" s="14">
        <f t="shared" si="1"/>
        <v>47.16</v>
      </c>
      <c r="K14" s="14">
        <f t="shared" si="2"/>
        <v>70.16</v>
      </c>
      <c r="L14" s="12">
        <f t="shared" si="3"/>
      </c>
      <c r="M14" s="17"/>
    </row>
    <row r="15" spans="1:13" ht="19.5" customHeight="1">
      <c r="A15" s="12" t="str">
        <f>IF(I15="","",TEXT(SUMPRODUCT((F15=$F$4:$F$36)*($K$4:$K$36&gt;K15))+1,"00"))</f>
        <v>04</v>
      </c>
      <c r="B15" s="13" t="s">
        <v>44</v>
      </c>
      <c r="C15" s="13" t="s">
        <v>45</v>
      </c>
      <c r="D15" s="13" t="s">
        <v>17</v>
      </c>
      <c r="E15" s="13" t="s">
        <v>37</v>
      </c>
      <c r="F15" s="13" t="s">
        <v>38</v>
      </c>
      <c r="G15" s="14">
        <v>60.5</v>
      </c>
      <c r="H15" s="14">
        <f t="shared" si="0"/>
        <v>24.200000000000003</v>
      </c>
      <c r="I15" s="14">
        <v>72.6</v>
      </c>
      <c r="J15" s="14">
        <f t="shared" si="1"/>
        <v>43.559999999999995</v>
      </c>
      <c r="K15" s="14">
        <f t="shared" si="2"/>
        <v>67.75999999999999</v>
      </c>
      <c r="L15" s="12">
        <f t="shared" si="3"/>
      </c>
      <c r="M15" s="17"/>
    </row>
    <row r="16" spans="1:13" ht="19.5" customHeight="1">
      <c r="A16" s="12" t="str">
        <f>IF(I16="","",TEXT(SUMPRODUCT((F16=$F$4:$F$36)*($K$4:$K$36&gt;K16))+1,"00"))</f>
        <v>05</v>
      </c>
      <c r="B16" s="13" t="s">
        <v>46</v>
      </c>
      <c r="C16" s="13" t="s">
        <v>47</v>
      </c>
      <c r="D16" s="13" t="s">
        <v>17</v>
      </c>
      <c r="E16" s="13" t="s">
        <v>37</v>
      </c>
      <c r="F16" s="13" t="s">
        <v>38</v>
      </c>
      <c r="G16" s="14">
        <v>57.5</v>
      </c>
      <c r="H16" s="14">
        <f t="shared" si="0"/>
        <v>23</v>
      </c>
      <c r="I16" s="14">
        <v>64.4</v>
      </c>
      <c r="J16" s="14">
        <f t="shared" si="1"/>
        <v>38.64</v>
      </c>
      <c r="K16" s="14">
        <f t="shared" si="2"/>
        <v>61.64</v>
      </c>
      <c r="L16" s="12">
        <f t="shared" si="3"/>
      </c>
      <c r="M16" s="17"/>
    </row>
    <row r="17" spans="1:13" ht="19.5" customHeight="1">
      <c r="A17" s="12" t="str">
        <f>IF(I17="","",TEXT(SUMPRODUCT((F17=$F$4:$F$36)*($K$4:$K$36&gt;K17))+1,"00"))</f>
        <v>06</v>
      </c>
      <c r="B17" s="13" t="s">
        <v>48</v>
      </c>
      <c r="C17" s="13" t="s">
        <v>49</v>
      </c>
      <c r="D17" s="13" t="s">
        <v>17</v>
      </c>
      <c r="E17" s="13" t="s">
        <v>37</v>
      </c>
      <c r="F17" s="13" t="s">
        <v>38</v>
      </c>
      <c r="G17" s="14">
        <v>56</v>
      </c>
      <c r="H17" s="14">
        <f t="shared" si="0"/>
        <v>22.400000000000002</v>
      </c>
      <c r="I17" s="14">
        <v>64.4</v>
      </c>
      <c r="J17" s="14">
        <f t="shared" si="1"/>
        <v>38.64</v>
      </c>
      <c r="K17" s="14">
        <f t="shared" si="2"/>
        <v>61.040000000000006</v>
      </c>
      <c r="L17" s="12">
        <f t="shared" si="3"/>
      </c>
      <c r="M17" s="17"/>
    </row>
    <row r="18" spans="1:13" ht="19.5" customHeight="1">
      <c r="A18" s="12" t="str">
        <f>IF(I18="","",TEXT(SUMPRODUCT((F18=$F$4:$F$36)*($K$4:$K$36&gt;K18))+1,"00"))</f>
        <v>07</v>
      </c>
      <c r="B18" s="13" t="s">
        <v>50</v>
      </c>
      <c r="C18" s="13" t="s">
        <v>51</v>
      </c>
      <c r="D18" s="13" t="s">
        <v>17</v>
      </c>
      <c r="E18" s="13" t="s">
        <v>37</v>
      </c>
      <c r="F18" s="13" t="s">
        <v>38</v>
      </c>
      <c r="G18" s="14">
        <v>56</v>
      </c>
      <c r="H18" s="14">
        <f t="shared" si="0"/>
        <v>22.400000000000002</v>
      </c>
      <c r="I18" s="14">
        <v>54</v>
      </c>
      <c r="J18" s="14">
        <f t="shared" si="1"/>
        <v>32.4</v>
      </c>
      <c r="K18" s="14">
        <f t="shared" si="2"/>
        <v>54.8</v>
      </c>
      <c r="L18" s="12">
        <f t="shared" si="3"/>
      </c>
      <c r="M18" s="17"/>
    </row>
    <row r="19" spans="1:13" ht="19.5" customHeight="1">
      <c r="A19" s="12" t="str">
        <f>IF(I19="","",TEXT(SUMPRODUCT((F19=$F$4:$F$36)*($K$4:$K$36&gt;K19))+1,"00"))</f>
        <v>01</v>
      </c>
      <c r="B19" s="13" t="s">
        <v>52</v>
      </c>
      <c r="C19" s="13" t="s">
        <v>53</v>
      </c>
      <c r="D19" s="13" t="s">
        <v>17</v>
      </c>
      <c r="E19" s="13" t="s">
        <v>54</v>
      </c>
      <c r="F19" s="13" t="s">
        <v>55</v>
      </c>
      <c r="G19" s="14">
        <v>55.75</v>
      </c>
      <c r="H19" s="14">
        <f t="shared" si="0"/>
        <v>22.3</v>
      </c>
      <c r="I19" s="14">
        <v>73.2</v>
      </c>
      <c r="J19" s="14">
        <f t="shared" si="1"/>
        <v>43.92</v>
      </c>
      <c r="K19" s="14">
        <f t="shared" si="2"/>
        <v>66.22</v>
      </c>
      <c r="L19" s="12">
        <f t="shared" si="3"/>
      </c>
      <c r="M19" s="16" t="s">
        <v>56</v>
      </c>
    </row>
    <row r="20" spans="1:13" ht="19.5" customHeight="1">
      <c r="A20" s="12" t="str">
        <f>IF(I20="","",TEXT(SUMPRODUCT((F20=$F$4:$F$36)*($K$4:$K$36&gt;K20))+1,"00"))</f>
        <v>02</v>
      </c>
      <c r="B20" s="13" t="s">
        <v>57</v>
      </c>
      <c r="C20" s="13" t="s">
        <v>58</v>
      </c>
      <c r="D20" s="13" t="s">
        <v>17</v>
      </c>
      <c r="E20" s="13" t="s">
        <v>54</v>
      </c>
      <c r="F20" s="13" t="s">
        <v>55</v>
      </c>
      <c r="G20" s="14">
        <v>53.25</v>
      </c>
      <c r="H20" s="14">
        <f t="shared" si="0"/>
        <v>21.3</v>
      </c>
      <c r="I20" s="14">
        <v>67.8</v>
      </c>
      <c r="J20" s="14">
        <f t="shared" si="1"/>
        <v>40.68</v>
      </c>
      <c r="K20" s="14">
        <f t="shared" si="2"/>
        <v>61.980000000000004</v>
      </c>
      <c r="L20" s="12">
        <f t="shared" si="3"/>
      </c>
      <c r="M20" s="17"/>
    </row>
    <row r="21" spans="1:13" ht="19.5" customHeight="1">
      <c r="A21" s="12" t="str">
        <f>IF(I21="","",TEXT(SUMPRODUCT((F21=$F$4:$F$36)*($K$4:$K$36&gt;K21))+1,"00"))</f>
        <v>03</v>
      </c>
      <c r="B21" s="13" t="s">
        <v>59</v>
      </c>
      <c r="C21" s="13" t="s">
        <v>60</v>
      </c>
      <c r="D21" s="13" t="s">
        <v>17</v>
      </c>
      <c r="E21" s="13" t="s">
        <v>54</v>
      </c>
      <c r="F21" s="13" t="s">
        <v>55</v>
      </c>
      <c r="G21" s="14">
        <v>60</v>
      </c>
      <c r="H21" s="14">
        <f t="shared" si="0"/>
        <v>24</v>
      </c>
      <c r="I21" s="14">
        <v>58.6</v>
      </c>
      <c r="J21" s="14">
        <f t="shared" si="1"/>
        <v>35.16</v>
      </c>
      <c r="K21" s="14">
        <f t="shared" si="2"/>
        <v>59.16</v>
      </c>
      <c r="L21" s="12">
        <f t="shared" si="3"/>
      </c>
      <c r="M21" s="17"/>
    </row>
    <row r="22" spans="1:13" ht="19.5" customHeight="1">
      <c r="A22" s="12" t="str">
        <f>IF(I22="","",TEXT(SUMPRODUCT((F22=$F$4:$F$36)*($K$4:$K$36&gt;K22))+1,"00"))</f>
        <v>01</v>
      </c>
      <c r="B22" s="13" t="s">
        <v>61</v>
      </c>
      <c r="C22" s="13" t="s">
        <v>62</v>
      </c>
      <c r="D22" s="13" t="s">
        <v>17</v>
      </c>
      <c r="E22" s="13" t="s">
        <v>63</v>
      </c>
      <c r="F22" s="13" t="s">
        <v>64</v>
      </c>
      <c r="G22" s="14">
        <v>57.5</v>
      </c>
      <c r="H22" s="14">
        <f t="shared" si="0"/>
        <v>23</v>
      </c>
      <c r="I22" s="14">
        <v>73.6</v>
      </c>
      <c r="J22" s="14">
        <f t="shared" si="1"/>
        <v>44.16</v>
      </c>
      <c r="K22" s="14">
        <f t="shared" si="2"/>
        <v>67.16</v>
      </c>
      <c r="L22" s="12">
        <f t="shared" si="3"/>
      </c>
      <c r="M22" s="16" t="s">
        <v>20</v>
      </c>
    </row>
    <row r="23" spans="1:13" ht="19.5" customHeight="1">
      <c r="A23" s="12" t="str">
        <f>IF(I23="","",TEXT(SUMPRODUCT((F23=$F$4:$F$36)*($K$4:$K$36&gt;K23))+1,"00"))</f>
        <v>02</v>
      </c>
      <c r="B23" s="13" t="s">
        <v>65</v>
      </c>
      <c r="C23" s="13" t="s">
        <v>66</v>
      </c>
      <c r="D23" s="13" t="s">
        <v>17</v>
      </c>
      <c r="E23" s="13" t="s">
        <v>63</v>
      </c>
      <c r="F23" s="13" t="s">
        <v>64</v>
      </c>
      <c r="G23" s="14">
        <v>64.5</v>
      </c>
      <c r="H23" s="14">
        <f t="shared" si="0"/>
        <v>25.8</v>
      </c>
      <c r="I23" s="14">
        <v>68.8</v>
      </c>
      <c r="J23" s="14">
        <f t="shared" si="1"/>
        <v>41.279999999999994</v>
      </c>
      <c r="K23" s="14">
        <f t="shared" si="2"/>
        <v>67.08</v>
      </c>
      <c r="L23" s="12">
        <f t="shared" si="3"/>
      </c>
      <c r="M23" s="17"/>
    </row>
    <row r="24" spans="1:13" ht="19.5" customHeight="1">
      <c r="A24" s="12" t="str">
        <f>IF(I24="","",TEXT(SUMPRODUCT((F24=$F$4:$F$36)*($K$4:$K$36&gt;K24))+1,"00"))</f>
        <v>03</v>
      </c>
      <c r="B24" s="13" t="s">
        <v>67</v>
      </c>
      <c r="C24" s="13" t="s">
        <v>68</v>
      </c>
      <c r="D24" s="13" t="s">
        <v>17</v>
      </c>
      <c r="E24" s="13" t="s">
        <v>63</v>
      </c>
      <c r="F24" s="13" t="s">
        <v>64</v>
      </c>
      <c r="G24" s="14">
        <v>63.5</v>
      </c>
      <c r="H24" s="14">
        <f t="shared" si="0"/>
        <v>25.400000000000002</v>
      </c>
      <c r="I24" s="14">
        <v>67.6</v>
      </c>
      <c r="J24" s="14">
        <f t="shared" si="1"/>
        <v>40.559999999999995</v>
      </c>
      <c r="K24" s="14">
        <f t="shared" si="2"/>
        <v>65.96</v>
      </c>
      <c r="L24" s="12">
        <f t="shared" si="3"/>
      </c>
      <c r="M24" s="17"/>
    </row>
    <row r="25" spans="1:13" ht="19.5" customHeight="1">
      <c r="A25" s="12" t="str">
        <f>IF(I25="","",TEXT(SUMPRODUCT((F25=$F$4:$F$36)*($K$4:$K$36&gt;K25))+1,"00"))</f>
        <v>04</v>
      </c>
      <c r="B25" s="13" t="s">
        <v>69</v>
      </c>
      <c r="C25" s="13" t="s">
        <v>70</v>
      </c>
      <c r="D25" s="13" t="s">
        <v>17</v>
      </c>
      <c r="E25" s="13" t="s">
        <v>63</v>
      </c>
      <c r="F25" s="13" t="s">
        <v>64</v>
      </c>
      <c r="G25" s="14">
        <v>43</v>
      </c>
      <c r="H25" s="14">
        <f t="shared" si="0"/>
        <v>17.2</v>
      </c>
      <c r="I25" s="14">
        <v>78.8</v>
      </c>
      <c r="J25" s="14">
        <f t="shared" si="1"/>
        <v>47.279999999999994</v>
      </c>
      <c r="K25" s="14">
        <f t="shared" si="2"/>
        <v>64.47999999999999</v>
      </c>
      <c r="L25" s="12">
        <f t="shared" si="3"/>
      </c>
      <c r="M25" s="17"/>
    </row>
    <row r="26" spans="1:13" ht="19.5" customHeight="1">
      <c r="A26" s="12" t="str">
        <f>IF(I26="","",TEXT(SUMPRODUCT((F26=$F$4:$F$36)*($K$4:$K$36&gt;K26))+1,"00"))</f>
        <v>05</v>
      </c>
      <c r="B26" s="13" t="s">
        <v>71</v>
      </c>
      <c r="C26" s="13" t="s">
        <v>72</v>
      </c>
      <c r="D26" s="13" t="s">
        <v>17</v>
      </c>
      <c r="E26" s="13" t="s">
        <v>63</v>
      </c>
      <c r="F26" s="13" t="s">
        <v>64</v>
      </c>
      <c r="G26" s="14">
        <v>44.5</v>
      </c>
      <c r="H26" s="14">
        <f t="shared" si="0"/>
        <v>17.8</v>
      </c>
      <c r="I26" s="14">
        <v>73</v>
      </c>
      <c r="J26" s="14">
        <f t="shared" si="1"/>
        <v>43.8</v>
      </c>
      <c r="K26" s="14">
        <f t="shared" si="2"/>
        <v>61.599999999999994</v>
      </c>
      <c r="L26" s="12">
        <f t="shared" si="3"/>
      </c>
      <c r="M26" s="17"/>
    </row>
    <row r="27" spans="1:13" ht="19.5" customHeight="1">
      <c r="A27" s="12" t="str">
        <f>IF(I27="","",TEXT(SUMPRODUCT((F27=$F$4:$F$36)*($K$4:$K$36&gt;K27))+1,"00"))</f>
        <v>06</v>
      </c>
      <c r="B27" s="13" t="s">
        <v>73</v>
      </c>
      <c r="C27" s="13" t="s">
        <v>74</v>
      </c>
      <c r="D27" s="13" t="s">
        <v>17</v>
      </c>
      <c r="E27" s="13" t="s">
        <v>63</v>
      </c>
      <c r="F27" s="13" t="s">
        <v>64</v>
      </c>
      <c r="G27" s="14">
        <v>56.75</v>
      </c>
      <c r="H27" s="14">
        <f t="shared" si="0"/>
        <v>22.700000000000003</v>
      </c>
      <c r="I27" s="14">
        <v>62.2</v>
      </c>
      <c r="J27" s="14">
        <f t="shared" si="1"/>
        <v>37.32</v>
      </c>
      <c r="K27" s="14">
        <f t="shared" si="2"/>
        <v>60.02</v>
      </c>
      <c r="L27" s="12">
        <f t="shared" si="3"/>
      </c>
      <c r="M27" s="17"/>
    </row>
    <row r="28" spans="1:13" ht="19.5" customHeight="1">
      <c r="A28" s="12" t="str">
        <f>IF(I28="","",TEXT(SUMPRODUCT((F28=$F$4:$F$36)*($K$4:$K$36&gt;K28))+1,"00"))</f>
        <v>07</v>
      </c>
      <c r="B28" s="13" t="s">
        <v>75</v>
      </c>
      <c r="C28" s="13" t="s">
        <v>76</v>
      </c>
      <c r="D28" s="13" t="s">
        <v>17</v>
      </c>
      <c r="E28" s="13" t="s">
        <v>63</v>
      </c>
      <c r="F28" s="13" t="s">
        <v>64</v>
      </c>
      <c r="G28" s="14">
        <v>53.75</v>
      </c>
      <c r="H28" s="14">
        <f t="shared" si="0"/>
        <v>21.5</v>
      </c>
      <c r="I28" s="14">
        <v>59.2</v>
      </c>
      <c r="J28" s="14">
        <f t="shared" si="1"/>
        <v>35.52</v>
      </c>
      <c r="K28" s="14">
        <f t="shared" si="2"/>
        <v>57.02</v>
      </c>
      <c r="L28" s="12">
        <f t="shared" si="3"/>
      </c>
      <c r="M28" s="17"/>
    </row>
    <row r="29" spans="1:13" ht="19.5" customHeight="1">
      <c r="A29" s="12">
        <f>IF(I29="","",TEXT(SUMPRODUCT((F29=$F$4:$F$36)*($K$4:$K$36&gt;K29))+1,"00"))</f>
      </c>
      <c r="B29" s="13" t="s">
        <v>77</v>
      </c>
      <c r="C29" s="13" t="s">
        <v>78</v>
      </c>
      <c r="D29" s="13" t="s">
        <v>17</v>
      </c>
      <c r="E29" s="13" t="s">
        <v>63</v>
      </c>
      <c r="F29" s="13" t="s">
        <v>64</v>
      </c>
      <c r="G29" s="14">
        <v>49.75</v>
      </c>
      <c r="H29" s="14">
        <f t="shared" si="0"/>
        <v>19.900000000000002</v>
      </c>
      <c r="I29" s="14"/>
      <c r="J29" s="14">
        <f t="shared" si="1"/>
        <v>-1</v>
      </c>
      <c r="K29" s="14">
        <f t="shared" si="2"/>
        <v>-1</v>
      </c>
      <c r="L29" s="12" t="str">
        <f t="shared" si="3"/>
        <v>面试缺考</v>
      </c>
      <c r="M29" s="17"/>
    </row>
    <row r="30" spans="1:13" ht="19.5" customHeight="1">
      <c r="A30" s="12">
        <f>IF(I30="","",TEXT(SUMPRODUCT((F30=$F$4:$F$36)*($K$4:$K$36&gt;K30))+1,"00"))</f>
      </c>
      <c r="B30" s="13" t="s">
        <v>79</v>
      </c>
      <c r="C30" s="13" t="s">
        <v>80</v>
      </c>
      <c r="D30" s="13" t="s">
        <v>17</v>
      </c>
      <c r="E30" s="13" t="s">
        <v>63</v>
      </c>
      <c r="F30" s="13" t="s">
        <v>64</v>
      </c>
      <c r="G30" s="14">
        <v>49</v>
      </c>
      <c r="H30" s="14">
        <f t="shared" si="0"/>
        <v>19.6</v>
      </c>
      <c r="I30" s="14"/>
      <c r="J30" s="14">
        <f t="shared" si="1"/>
        <v>-1</v>
      </c>
      <c r="K30" s="14">
        <f t="shared" si="2"/>
        <v>-1</v>
      </c>
      <c r="L30" s="12" t="str">
        <f t="shared" si="3"/>
        <v>面试缺考</v>
      </c>
      <c r="M30" s="18"/>
    </row>
    <row r="31" spans="1:13" ht="19.5" customHeight="1">
      <c r="A31" s="12" t="str">
        <f>IF(I31="","",TEXT(SUMPRODUCT((F31=$F$4:$F$36)*($K$4:$K$36&gt;K31))+1,"00"))</f>
        <v>01</v>
      </c>
      <c r="B31" s="13" t="s">
        <v>81</v>
      </c>
      <c r="C31" s="13" t="s">
        <v>82</v>
      </c>
      <c r="D31" s="13" t="s">
        <v>17</v>
      </c>
      <c r="E31" s="13" t="s">
        <v>83</v>
      </c>
      <c r="F31" s="13" t="s">
        <v>84</v>
      </c>
      <c r="G31" s="14">
        <v>60.5</v>
      </c>
      <c r="H31" s="14">
        <f t="shared" si="0"/>
        <v>24.200000000000003</v>
      </c>
      <c r="I31" s="14">
        <v>81.2</v>
      </c>
      <c r="J31" s="14">
        <f t="shared" si="1"/>
        <v>48.72</v>
      </c>
      <c r="K31" s="14">
        <f t="shared" si="2"/>
        <v>72.92</v>
      </c>
      <c r="L31" s="12">
        <f t="shared" si="3"/>
      </c>
      <c r="M31" s="16" t="s">
        <v>39</v>
      </c>
    </row>
    <row r="32" spans="1:13" ht="19.5" customHeight="1">
      <c r="A32" s="12" t="str">
        <f>IF(I32="","",TEXT(SUMPRODUCT((F32=$F$4:$F$36)*($K$4:$K$36&gt;K32))+1,"00"))</f>
        <v>02</v>
      </c>
      <c r="B32" s="13" t="s">
        <v>85</v>
      </c>
      <c r="C32" s="13" t="s">
        <v>86</v>
      </c>
      <c r="D32" s="13" t="s">
        <v>17</v>
      </c>
      <c r="E32" s="13" t="s">
        <v>83</v>
      </c>
      <c r="F32" s="13" t="s">
        <v>84</v>
      </c>
      <c r="G32" s="14">
        <v>67.25</v>
      </c>
      <c r="H32" s="14">
        <f t="shared" si="0"/>
        <v>26.900000000000002</v>
      </c>
      <c r="I32" s="14">
        <v>72.8</v>
      </c>
      <c r="J32" s="14">
        <f t="shared" si="1"/>
        <v>43.68</v>
      </c>
      <c r="K32" s="14">
        <f t="shared" si="2"/>
        <v>70.58</v>
      </c>
      <c r="L32" s="12">
        <f t="shared" si="3"/>
      </c>
      <c r="M32" s="17"/>
    </row>
    <row r="33" spans="1:13" ht="19.5" customHeight="1">
      <c r="A33" s="12" t="str">
        <f>IF(I33="","",TEXT(SUMPRODUCT((F33=$F$4:$F$36)*($K$4:$K$36&gt;K33))+1,"00"))</f>
        <v>03</v>
      </c>
      <c r="B33" s="13" t="s">
        <v>87</v>
      </c>
      <c r="C33" s="13" t="s">
        <v>88</v>
      </c>
      <c r="D33" s="13" t="s">
        <v>17</v>
      </c>
      <c r="E33" s="13" t="s">
        <v>83</v>
      </c>
      <c r="F33" s="13" t="s">
        <v>84</v>
      </c>
      <c r="G33" s="14">
        <v>62.5</v>
      </c>
      <c r="H33" s="14">
        <f t="shared" si="0"/>
        <v>25</v>
      </c>
      <c r="I33" s="14">
        <v>74.2</v>
      </c>
      <c r="J33" s="14">
        <f t="shared" si="1"/>
        <v>44.52</v>
      </c>
      <c r="K33" s="14">
        <f t="shared" si="2"/>
        <v>69.52000000000001</v>
      </c>
      <c r="L33" s="12">
        <f t="shared" si="3"/>
      </c>
      <c r="M33" s="17"/>
    </row>
    <row r="34" spans="1:13" ht="19.5" customHeight="1">
      <c r="A34" s="12" t="str">
        <f>IF(I34="","",TEXT(SUMPRODUCT((F34=$F$4:$F$36)*($K$4:$K$36&gt;K34))+1,"00"))</f>
        <v>04</v>
      </c>
      <c r="B34" s="13" t="s">
        <v>89</v>
      </c>
      <c r="C34" s="13" t="s">
        <v>90</v>
      </c>
      <c r="D34" s="13" t="s">
        <v>17</v>
      </c>
      <c r="E34" s="13" t="s">
        <v>83</v>
      </c>
      <c r="F34" s="13" t="s">
        <v>84</v>
      </c>
      <c r="G34" s="14">
        <v>58.5</v>
      </c>
      <c r="H34" s="14">
        <f t="shared" si="0"/>
        <v>23.400000000000002</v>
      </c>
      <c r="I34" s="14">
        <v>68.2</v>
      </c>
      <c r="J34" s="14">
        <f t="shared" si="1"/>
        <v>40.92</v>
      </c>
      <c r="K34" s="14">
        <f t="shared" si="2"/>
        <v>64.32000000000001</v>
      </c>
      <c r="L34" s="12">
        <f t="shared" si="3"/>
      </c>
      <c r="M34" s="17"/>
    </row>
    <row r="35" spans="1:13" ht="19.5" customHeight="1">
      <c r="A35" s="12" t="str">
        <f>IF(I35="","",TEXT(SUMPRODUCT((F35=$F$4:$F$36)*($K$4:$K$36&gt;K35))+1,"00"))</f>
        <v>05</v>
      </c>
      <c r="B35" s="13" t="s">
        <v>91</v>
      </c>
      <c r="C35" s="13" t="s">
        <v>92</v>
      </c>
      <c r="D35" s="13" t="s">
        <v>17</v>
      </c>
      <c r="E35" s="13" t="s">
        <v>83</v>
      </c>
      <c r="F35" s="13" t="s">
        <v>84</v>
      </c>
      <c r="G35" s="14">
        <v>51.5</v>
      </c>
      <c r="H35" s="14">
        <f t="shared" si="0"/>
        <v>20.6</v>
      </c>
      <c r="I35" s="14">
        <v>48</v>
      </c>
      <c r="J35" s="14">
        <f t="shared" si="1"/>
        <v>28.799999999999997</v>
      </c>
      <c r="K35" s="14">
        <f t="shared" si="2"/>
        <v>49.4</v>
      </c>
      <c r="L35" s="12">
        <f t="shared" si="3"/>
      </c>
      <c r="M35" s="17"/>
    </row>
    <row r="36" spans="1:13" ht="19.5" customHeight="1">
      <c r="A36" s="12" t="str">
        <f>IF(I36="","",TEXT(SUMPRODUCT((F36=$F$4:$F$36)*($K$4:$K$36&gt;K36))+1,"00"))</f>
        <v>06</v>
      </c>
      <c r="B36" s="13" t="s">
        <v>93</v>
      </c>
      <c r="C36" s="13" t="s">
        <v>94</v>
      </c>
      <c r="D36" s="13" t="s">
        <v>17</v>
      </c>
      <c r="E36" s="13" t="s">
        <v>83</v>
      </c>
      <c r="F36" s="13" t="s">
        <v>84</v>
      </c>
      <c r="G36" s="14">
        <v>45.25</v>
      </c>
      <c r="H36" s="14">
        <f t="shared" si="0"/>
        <v>18.1</v>
      </c>
      <c r="I36" s="14">
        <v>47.6</v>
      </c>
      <c r="J36" s="14">
        <f t="shared" si="1"/>
        <v>28.56</v>
      </c>
      <c r="K36" s="14">
        <f t="shared" si="2"/>
        <v>46.66</v>
      </c>
      <c r="L36" s="12">
        <f t="shared" si="3"/>
      </c>
      <c r="M36" s="18"/>
    </row>
  </sheetData>
  <sheetProtection/>
  <mergeCells count="7">
    <mergeCell ref="A1:M1"/>
    <mergeCell ref="A2:M2"/>
    <mergeCell ref="M4:M11"/>
    <mergeCell ref="M12:M18"/>
    <mergeCell ref="M19:M21"/>
    <mergeCell ref="M22:M30"/>
    <mergeCell ref="M31:M36"/>
  </mergeCells>
  <conditionalFormatting sqref="J4:K36">
    <cfRule type="cellIs" priority="1" dxfId="0" operator="equal" stopIfTrue="1">
      <formula>-1</formula>
    </cfRule>
  </conditionalFormatting>
  <printOptions horizontalCentered="1"/>
  <pageMargins left="0.4722222222222222" right="0.2361111111111111" top="0.6298611111111111" bottom="1.2277777777777779" header="0.5118055555555555" footer="0.5118055555555555"/>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徐玉婷</dc:creator>
  <cp:keywords/>
  <dc:description/>
  <cp:lastModifiedBy>徐玉婷</cp:lastModifiedBy>
  <cp:lastPrinted>2021-01-20T03:01:19Z</cp:lastPrinted>
  <dcterms:created xsi:type="dcterms:W3CDTF">2021-01-11T01:54:00Z</dcterms:created>
  <dcterms:modified xsi:type="dcterms:W3CDTF">2021-01-25T01:35:15Z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2052-11.1.0.10314</vt:lpwstr>
  </property>
</Properties>
</file>