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3"/>
  </bookViews>
  <sheets>
    <sheet name="护理专业 " sheetId="4" r:id="rId1"/>
    <sheet name="药学" sheetId="2" r:id="rId2"/>
    <sheet name="检验专业（大专）" sheetId="3" r:id="rId3"/>
    <sheet name="120接线员" sheetId="5" r:id="rId4"/>
    <sheet name="检验本科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'护理专业 '!$A$3:$L$40</definedName>
    <definedName name="_xlnm._FilterDatabase" localSheetId="1" hidden="1">药学!$A$3:$L$9</definedName>
    <definedName name="_xlnm._FilterDatabase" localSheetId="3" hidden="1">'120接线员'!$A$2:$G$30</definedName>
    <definedName name="_xlnm._FilterDatabase" localSheetId="2" hidden="1">'检验专业（大专）'!#REF!</definedName>
    <definedName name="_xlnm.Print_Titles" localSheetId="0">'护理专业 '!$1:$3</definedName>
  </definedNames>
  <calcPr calcId="144525"/>
</workbook>
</file>

<file path=xl/sharedStrings.xml><?xml version="1.0" encoding="utf-8"?>
<sst xmlns="http://schemas.openxmlformats.org/spreadsheetml/2006/main" count="203" uniqueCount="59">
  <si>
    <t>2021年公开招聘工作人员（护理）总成绩公示</t>
  </si>
  <si>
    <t>序号</t>
  </si>
  <si>
    <t>姓名</t>
  </si>
  <si>
    <t>性别</t>
  </si>
  <si>
    <t>岗位类型</t>
  </si>
  <si>
    <t>准考证号</t>
  </si>
  <si>
    <t>笔试</t>
  </si>
  <si>
    <t>面试</t>
  </si>
  <si>
    <t>最后总分</t>
  </si>
  <si>
    <t>排名</t>
  </si>
  <si>
    <t>是否进入体检</t>
  </si>
  <si>
    <t>备注</t>
  </si>
  <si>
    <t>笔试分数</t>
  </si>
  <si>
    <t>笔试占比0.5</t>
  </si>
  <si>
    <t>面试分数</t>
  </si>
  <si>
    <t>面试占比0.5</t>
  </si>
  <si>
    <t>是</t>
  </si>
  <si>
    <t>2021年公开招聘工作人员（药学）总成绩公示</t>
  </si>
  <si>
    <t>总分</t>
  </si>
  <si>
    <t>面试占比</t>
  </si>
  <si>
    <t>2021年公开招聘工作人员（检验专科）总成绩公示</t>
  </si>
  <si>
    <t>2021年招聘工作人员（120接线员）总成绩公示</t>
  </si>
  <si>
    <t>分数</t>
  </si>
  <si>
    <t>王海丽</t>
  </si>
  <si>
    <t>女</t>
  </si>
  <si>
    <t>02</t>
  </si>
  <si>
    <t>直接进入面试</t>
  </si>
  <si>
    <t>杨盛桃</t>
  </si>
  <si>
    <t>龙名卉</t>
  </si>
  <si>
    <t>刘红芝</t>
  </si>
  <si>
    <t>李丽</t>
  </si>
  <si>
    <t>姚娟娟</t>
  </si>
  <si>
    <t>许桂源</t>
  </si>
  <si>
    <t>熊坤艳</t>
  </si>
  <si>
    <t>黄雅玲</t>
  </si>
  <si>
    <t>杨贤丽</t>
  </si>
  <si>
    <t>龙琴</t>
  </si>
  <si>
    <t>潘燕燕</t>
  </si>
  <si>
    <t>胡朝莉</t>
  </si>
  <si>
    <t>姚铃</t>
  </si>
  <si>
    <t>杨玉淑</t>
  </si>
  <si>
    <t>赵秀秀</t>
  </si>
  <si>
    <t>杨通香</t>
  </si>
  <si>
    <t>许世慧</t>
  </si>
  <si>
    <t>杨培祝</t>
  </si>
  <si>
    <t>陈冠宏</t>
  </si>
  <si>
    <t>许兰灯</t>
  </si>
  <si>
    <t>龙玉</t>
  </si>
  <si>
    <t>王兴柳</t>
  </si>
  <si>
    <t>龙萍梅</t>
  </si>
  <si>
    <t>王炳桃</t>
  </si>
  <si>
    <t>龙正艳</t>
  </si>
  <si>
    <t>蔡静</t>
  </si>
  <si>
    <t>吴豫芳</t>
  </si>
  <si>
    <t>2021年公开招聘工作人员（检验本科）总成绩公示</t>
  </si>
  <si>
    <t>报考岗位类型</t>
  </si>
  <si>
    <t>龙春河</t>
  </si>
  <si>
    <t>04</t>
  </si>
  <si>
    <t>龙梦钒</t>
  </si>
</sst>
</file>

<file path=xl/styles.xml><?xml version="1.0" encoding="utf-8"?>
<styleSheet xmlns="http://schemas.openxmlformats.org/spreadsheetml/2006/main">
  <numFmts count="5">
    <numFmt numFmtId="176" formatCode="#\ ?/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.01%20&#25307;&#32856;\2021&#24180;&#38182;&#23631;&#21439;&#21307;&#30103;&#20849;&#21516;&#20307;&#20844;&#24320;&#25307;&#32856;&#32534;&#22806;&#20154;&#21592;&#25253;&#21517;&#33457;&#21517;&#20876;%20-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8182;&#23631;&#21439;&#21307;&#30103;&#20849;&#21516;&#20307;&#20844;&#24320;&#25307;&#32856;&#32534;&#22806;&#20154;&#21592;&#33647;&#23398;&#32771;&#22330;&#24067;&#3262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8182;&#23631;&#21439;&#21307;&#30103;&#20849;&#21516;&#20307;&#20844;&#24320;&#25307;&#32856;&#32534;&#22806;&#20154;&#21592;&#26816;&#39564;&#19987;&#31185;&#32771;&#22330;&#24067;&#3262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.21%20&#25252;&#29702;&#38754;&#35797;&#20998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3&#38754;&#35797;&#20998;&#25968;&#32479;&#35745;&#34920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0"/>
      <sheetName val="检验专科"/>
      <sheetName val="检验本科"/>
      <sheetName val="心电图"/>
      <sheetName val="120接线员"/>
      <sheetName val="药学"/>
      <sheetName val="准考证正面"/>
      <sheetName val="准考证反面"/>
      <sheetName val="护理登记分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>
        <row r="7">
          <cell r="C7" t="str">
            <v>杨艺佳</v>
          </cell>
          <cell r="D7" t="str">
            <v>01</v>
          </cell>
          <cell r="E7">
            <v>2021011101003</v>
          </cell>
          <cell r="F7" t="str">
            <v>女</v>
          </cell>
        </row>
        <row r="10">
          <cell r="C10" t="str">
            <v>龙立诗</v>
          </cell>
          <cell r="D10" t="str">
            <v>01</v>
          </cell>
          <cell r="E10">
            <v>2021011101006</v>
          </cell>
          <cell r="F10" t="str">
            <v>男</v>
          </cell>
        </row>
        <row r="11">
          <cell r="C11" t="str">
            <v>吴洲昌</v>
          </cell>
          <cell r="D11" t="str">
            <v>01</v>
          </cell>
          <cell r="E11">
            <v>2021011101007</v>
          </cell>
          <cell r="F11" t="str">
            <v>男</v>
          </cell>
        </row>
        <row r="18">
          <cell r="C18" t="str">
            <v>王维</v>
          </cell>
          <cell r="D18" t="str">
            <v>01</v>
          </cell>
          <cell r="E18">
            <v>2021011101014</v>
          </cell>
          <cell r="F18" t="str">
            <v>女</v>
          </cell>
        </row>
        <row r="20">
          <cell r="C20" t="str">
            <v>杨巧林</v>
          </cell>
          <cell r="D20" t="str">
            <v>01</v>
          </cell>
          <cell r="E20">
            <v>2021011101016</v>
          </cell>
          <cell r="F20" t="str">
            <v>女</v>
          </cell>
        </row>
        <row r="22">
          <cell r="C22" t="str">
            <v>刘宇波</v>
          </cell>
          <cell r="D22" t="str">
            <v>01</v>
          </cell>
          <cell r="E22">
            <v>2021011101018</v>
          </cell>
          <cell r="F22" t="str">
            <v>男</v>
          </cell>
        </row>
        <row r="24">
          <cell r="C24" t="str">
            <v>胡晓岚</v>
          </cell>
          <cell r="D24" t="str">
            <v>01</v>
          </cell>
          <cell r="E24">
            <v>2021011101020</v>
          </cell>
          <cell r="F24" t="str">
            <v>女</v>
          </cell>
        </row>
        <row r="25">
          <cell r="C25" t="str">
            <v>刘耀平</v>
          </cell>
          <cell r="D25" t="str">
            <v>01</v>
          </cell>
          <cell r="E25">
            <v>2021011101021</v>
          </cell>
          <cell r="F25" t="str">
            <v>女</v>
          </cell>
        </row>
        <row r="26">
          <cell r="C26" t="str">
            <v>李翠嫄</v>
          </cell>
          <cell r="D26" t="str">
            <v>01</v>
          </cell>
          <cell r="E26">
            <v>2021011101022</v>
          </cell>
          <cell r="F26" t="str">
            <v>女</v>
          </cell>
        </row>
        <row r="29">
          <cell r="C29" t="str">
            <v>杨孟曼</v>
          </cell>
          <cell r="D29" t="str">
            <v>01</v>
          </cell>
          <cell r="E29">
            <v>2021011101025</v>
          </cell>
          <cell r="F29" t="str">
            <v>女</v>
          </cell>
        </row>
        <row r="30">
          <cell r="C30" t="str">
            <v>罗霄</v>
          </cell>
          <cell r="D30" t="str">
            <v>01</v>
          </cell>
          <cell r="E30">
            <v>2021011101026</v>
          </cell>
          <cell r="F30" t="str">
            <v>男</v>
          </cell>
        </row>
        <row r="31">
          <cell r="C31" t="str">
            <v>朱芳炫</v>
          </cell>
          <cell r="D31" t="str">
            <v>01</v>
          </cell>
          <cell r="E31">
            <v>2021011101027</v>
          </cell>
          <cell r="F31" t="str">
            <v>女</v>
          </cell>
        </row>
        <row r="34">
          <cell r="C34" t="str">
            <v>杨秋润</v>
          </cell>
          <cell r="D34" t="str">
            <v>01</v>
          </cell>
          <cell r="E34">
            <v>2021011101030</v>
          </cell>
          <cell r="F34" t="str">
            <v>女</v>
          </cell>
        </row>
        <row r="38">
          <cell r="C38" t="str">
            <v>罗圣</v>
          </cell>
          <cell r="D38" t="str">
            <v>01</v>
          </cell>
          <cell r="E38">
            <v>2021011101034</v>
          </cell>
          <cell r="F38" t="str">
            <v>女</v>
          </cell>
        </row>
        <row r="40">
          <cell r="C40" t="str">
            <v>欧金燕</v>
          </cell>
          <cell r="D40" t="str">
            <v>01</v>
          </cell>
          <cell r="E40">
            <v>2021011101036</v>
          </cell>
          <cell r="F40" t="str">
            <v>女</v>
          </cell>
        </row>
        <row r="41">
          <cell r="C41" t="str">
            <v>龙本美</v>
          </cell>
          <cell r="D41" t="str">
            <v>01</v>
          </cell>
          <cell r="E41">
            <v>2021011101037</v>
          </cell>
          <cell r="F41" t="str">
            <v>女</v>
          </cell>
        </row>
        <row r="42">
          <cell r="C42" t="str">
            <v>龙邦林</v>
          </cell>
          <cell r="D42" t="str">
            <v>01</v>
          </cell>
          <cell r="E42">
            <v>2021011101038</v>
          </cell>
          <cell r="F42" t="str">
            <v>女</v>
          </cell>
        </row>
        <row r="45">
          <cell r="C45" t="str">
            <v>龙丽灵</v>
          </cell>
          <cell r="D45" t="str">
            <v>01</v>
          </cell>
          <cell r="E45">
            <v>2021011101041</v>
          </cell>
          <cell r="F45" t="str">
            <v>女</v>
          </cell>
        </row>
        <row r="47">
          <cell r="C47" t="str">
            <v>杨水艳</v>
          </cell>
          <cell r="D47" t="str">
            <v>01</v>
          </cell>
          <cell r="E47">
            <v>2021011101043</v>
          </cell>
          <cell r="F47" t="str">
            <v>女</v>
          </cell>
        </row>
        <row r="48">
          <cell r="C48" t="str">
            <v>吴文兰</v>
          </cell>
          <cell r="D48" t="str">
            <v>01</v>
          </cell>
          <cell r="E48">
            <v>2021011101044</v>
          </cell>
          <cell r="F48" t="str">
            <v>女</v>
          </cell>
        </row>
        <row r="50">
          <cell r="C50" t="str">
            <v>龙孟梅</v>
          </cell>
          <cell r="D50" t="str">
            <v>01</v>
          </cell>
          <cell r="E50">
            <v>2021011101046</v>
          </cell>
          <cell r="F50" t="str">
            <v>女</v>
          </cell>
        </row>
        <row r="56">
          <cell r="C56" t="str">
            <v>龙银倩</v>
          </cell>
          <cell r="D56" t="str">
            <v>01</v>
          </cell>
          <cell r="E56">
            <v>2021011101052</v>
          </cell>
          <cell r="F56" t="str">
            <v>女</v>
          </cell>
        </row>
        <row r="57">
          <cell r="C57" t="str">
            <v>杨秋桃</v>
          </cell>
          <cell r="D57" t="str">
            <v>01</v>
          </cell>
          <cell r="E57">
            <v>2021011101053</v>
          </cell>
          <cell r="F57" t="str">
            <v>女</v>
          </cell>
        </row>
        <row r="59">
          <cell r="C59" t="str">
            <v>杨璐</v>
          </cell>
          <cell r="D59" t="str">
            <v>01</v>
          </cell>
          <cell r="E59">
            <v>2021011101055</v>
          </cell>
          <cell r="F59" t="str">
            <v>女</v>
          </cell>
        </row>
        <row r="60">
          <cell r="C60" t="str">
            <v>龙元竹</v>
          </cell>
          <cell r="D60" t="str">
            <v>01</v>
          </cell>
          <cell r="E60">
            <v>2021011101056</v>
          </cell>
          <cell r="F60" t="str">
            <v>女</v>
          </cell>
        </row>
        <row r="61">
          <cell r="C61" t="str">
            <v>周鸿</v>
          </cell>
          <cell r="D61" t="str">
            <v>01</v>
          </cell>
          <cell r="E61">
            <v>2021011101057</v>
          </cell>
          <cell r="F61" t="str">
            <v>女</v>
          </cell>
        </row>
        <row r="64">
          <cell r="C64" t="str">
            <v>吴成玉</v>
          </cell>
          <cell r="D64" t="str">
            <v>01</v>
          </cell>
          <cell r="E64">
            <v>2021011101060</v>
          </cell>
          <cell r="F64" t="str">
            <v>女</v>
          </cell>
        </row>
        <row r="67">
          <cell r="C67" t="str">
            <v>黄爱娣</v>
          </cell>
          <cell r="D67" t="str">
            <v>01</v>
          </cell>
          <cell r="E67">
            <v>2021011101063</v>
          </cell>
          <cell r="F67" t="str">
            <v>女</v>
          </cell>
        </row>
        <row r="70">
          <cell r="C70" t="str">
            <v>吴谋健</v>
          </cell>
          <cell r="D70" t="str">
            <v>01</v>
          </cell>
          <cell r="E70">
            <v>2021011101066</v>
          </cell>
          <cell r="F70" t="str">
            <v>女</v>
          </cell>
        </row>
        <row r="71">
          <cell r="C71" t="str">
            <v>林柳香</v>
          </cell>
          <cell r="D71" t="str">
            <v>01</v>
          </cell>
          <cell r="E71">
            <v>2021011101067</v>
          </cell>
          <cell r="F71" t="str">
            <v>女</v>
          </cell>
        </row>
        <row r="72">
          <cell r="C72" t="str">
            <v>邹松</v>
          </cell>
          <cell r="D72" t="str">
            <v>01</v>
          </cell>
          <cell r="E72">
            <v>2021011101068</v>
          </cell>
          <cell r="F72" t="str">
            <v>男</v>
          </cell>
        </row>
        <row r="73">
          <cell r="C73" t="str">
            <v>龙灿兰</v>
          </cell>
          <cell r="D73" t="str">
            <v>01</v>
          </cell>
          <cell r="E73">
            <v>2021011101069</v>
          </cell>
          <cell r="F73" t="str">
            <v>女</v>
          </cell>
        </row>
        <row r="75">
          <cell r="C75" t="str">
            <v>龙柳群</v>
          </cell>
          <cell r="D75" t="str">
            <v>01</v>
          </cell>
          <cell r="E75">
            <v>2021011101071</v>
          </cell>
          <cell r="F75" t="str">
            <v>女</v>
          </cell>
        </row>
        <row r="76">
          <cell r="C76" t="str">
            <v>龙玲艳</v>
          </cell>
          <cell r="D76" t="str">
            <v>01</v>
          </cell>
          <cell r="E76">
            <v>2021011101072</v>
          </cell>
          <cell r="F76" t="str">
            <v>女</v>
          </cell>
        </row>
        <row r="78">
          <cell r="C78" t="str">
            <v>吴琴琴</v>
          </cell>
          <cell r="D78" t="str">
            <v>01</v>
          </cell>
          <cell r="E78">
            <v>2021011101074</v>
          </cell>
          <cell r="F78" t="str">
            <v>女</v>
          </cell>
        </row>
        <row r="83">
          <cell r="C83" t="str">
            <v>张开仕</v>
          </cell>
          <cell r="D83" t="str">
            <v>01</v>
          </cell>
          <cell r="E83">
            <v>2021011101079</v>
          </cell>
          <cell r="F83" t="str">
            <v>男</v>
          </cell>
        </row>
        <row r="84">
          <cell r="C84" t="str">
            <v>王进芳</v>
          </cell>
          <cell r="D84" t="str">
            <v>01</v>
          </cell>
          <cell r="E84">
            <v>2021011101080</v>
          </cell>
          <cell r="F84" t="str">
            <v>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护理0"/>
      <sheetName val="检验专科"/>
      <sheetName val="检验本科"/>
      <sheetName val="心电图"/>
      <sheetName val="120接线员"/>
      <sheetName val="药学"/>
      <sheetName val="准考证正面"/>
      <sheetName val="准考证反面"/>
      <sheetName val="药学登记分数"/>
      <sheetName val="领准考证签到册药学"/>
      <sheetName val="桌面标签药学"/>
      <sheetName val="（笔试）考场签到册药学1"/>
      <sheetName val="（笔试）考场签到册检验专科)"/>
      <sheetName val="（笔试）考场签到册药学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刘明秀</v>
          </cell>
          <cell r="D7" t="str">
            <v>03</v>
          </cell>
          <cell r="E7">
            <v>2021011103003</v>
          </cell>
          <cell r="F7" t="str">
            <v>女</v>
          </cell>
        </row>
        <row r="8">
          <cell r="C8" t="str">
            <v>杨茜</v>
          </cell>
          <cell r="D8" t="str">
            <v>03</v>
          </cell>
          <cell r="E8">
            <v>2021011103004</v>
          </cell>
          <cell r="F8" t="str">
            <v>女</v>
          </cell>
        </row>
        <row r="9">
          <cell r="C9" t="str">
            <v>吴久翠</v>
          </cell>
          <cell r="D9" t="str">
            <v>03</v>
          </cell>
          <cell r="E9">
            <v>2021011103005</v>
          </cell>
          <cell r="F9" t="str">
            <v>女</v>
          </cell>
        </row>
        <row r="11">
          <cell r="C11" t="str">
            <v>杨序丽</v>
          </cell>
          <cell r="D11" t="str">
            <v>03</v>
          </cell>
          <cell r="E11">
            <v>2021011103007</v>
          </cell>
          <cell r="F11" t="str">
            <v>女</v>
          </cell>
        </row>
        <row r="18">
          <cell r="C18" t="str">
            <v>王春莉</v>
          </cell>
          <cell r="D18" t="str">
            <v>03</v>
          </cell>
          <cell r="E18">
            <v>2021011103014</v>
          </cell>
          <cell r="F18" t="str">
            <v>女</v>
          </cell>
        </row>
        <row r="19">
          <cell r="C19" t="str">
            <v>杨小倩</v>
          </cell>
          <cell r="D19" t="str">
            <v>03</v>
          </cell>
          <cell r="E19">
            <v>2021011103015</v>
          </cell>
          <cell r="F19" t="str">
            <v>女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护理0"/>
      <sheetName val="检验专科"/>
      <sheetName val="检验本科"/>
      <sheetName val="心电图"/>
      <sheetName val="120接线员"/>
      <sheetName val="药学"/>
      <sheetName val="准考证正面"/>
      <sheetName val="准考证反面"/>
      <sheetName val="领准考证签到册检验专科"/>
      <sheetName val="检验登记分数"/>
      <sheetName val="桌面标签检验专科"/>
      <sheetName val="（笔试）考场签到册护理"/>
      <sheetName val="（笔试）考场签到册检验专科)"/>
      <sheetName val="（笔试）考场签到册药学"/>
    </sheetNames>
    <sheetDataSet>
      <sheetData sheetId="0"/>
      <sheetData sheetId="1">
        <row r="7">
          <cell r="C7" t="str">
            <v>龙明涛</v>
          </cell>
          <cell r="D7" t="str">
            <v>05</v>
          </cell>
          <cell r="E7">
            <v>2021011105003</v>
          </cell>
          <cell r="F7" t="str">
            <v>男</v>
          </cell>
        </row>
        <row r="22">
          <cell r="C22" t="str">
            <v>龙巧英</v>
          </cell>
          <cell r="D22" t="str">
            <v>05</v>
          </cell>
          <cell r="E22">
            <v>2021011105018</v>
          </cell>
          <cell r="F22" t="str">
            <v>女</v>
          </cell>
        </row>
        <row r="25">
          <cell r="C25" t="str">
            <v>吴红春</v>
          </cell>
          <cell r="D25" t="str">
            <v>05</v>
          </cell>
          <cell r="E25">
            <v>2021011105021</v>
          </cell>
          <cell r="F25" t="str">
            <v>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姓名</v>
          </cell>
          <cell r="C2" t="str">
            <v>各    位   面   试   考   官   评   分   情   况</v>
          </cell>
        </row>
        <row r="2">
          <cell r="J2" t="str">
            <v>去掉一个最高分</v>
          </cell>
          <cell r="K2" t="str">
            <v>去掉一个最低分</v>
          </cell>
          <cell r="L2" t="str">
            <v>面试总分</v>
          </cell>
          <cell r="M2" t="str">
            <v>最后得分</v>
          </cell>
        </row>
        <row r="3">
          <cell r="B3" t="str">
            <v>林柳香</v>
          </cell>
          <cell r="C3">
            <v>72</v>
          </cell>
          <cell r="D3">
            <v>70</v>
          </cell>
          <cell r="E3">
            <v>70</v>
          </cell>
          <cell r="F3">
            <v>70</v>
          </cell>
          <cell r="G3">
            <v>70</v>
          </cell>
          <cell r="H3">
            <v>75</v>
          </cell>
          <cell r="I3">
            <v>68</v>
          </cell>
          <cell r="J3">
            <v>75</v>
          </cell>
          <cell r="K3">
            <v>68</v>
          </cell>
          <cell r="L3">
            <v>495</v>
          </cell>
          <cell r="M3">
            <v>70.4</v>
          </cell>
        </row>
        <row r="4">
          <cell r="B4" t="str">
            <v>龙柳群</v>
          </cell>
          <cell r="C4">
            <v>65</v>
          </cell>
          <cell r="D4">
            <v>55</v>
          </cell>
          <cell r="E4">
            <v>50</v>
          </cell>
          <cell r="F4">
            <v>50</v>
          </cell>
          <cell r="G4">
            <v>46</v>
          </cell>
          <cell r="H4">
            <v>65</v>
          </cell>
          <cell r="I4">
            <v>65</v>
          </cell>
          <cell r="J4">
            <v>65</v>
          </cell>
          <cell r="K4">
            <v>46</v>
          </cell>
          <cell r="L4">
            <v>396</v>
          </cell>
          <cell r="M4">
            <v>57</v>
          </cell>
        </row>
        <row r="5">
          <cell r="B5" t="str">
            <v>龙本美</v>
          </cell>
          <cell r="C5">
            <v>75</v>
          </cell>
          <cell r="D5">
            <v>75</v>
          </cell>
          <cell r="E5">
            <v>70</v>
          </cell>
          <cell r="F5">
            <v>84</v>
          </cell>
          <cell r="G5">
            <v>73</v>
          </cell>
          <cell r="H5">
            <v>78</v>
          </cell>
          <cell r="I5">
            <v>66</v>
          </cell>
          <cell r="J5">
            <v>84</v>
          </cell>
          <cell r="K5">
            <v>66</v>
          </cell>
          <cell r="L5">
            <v>521</v>
          </cell>
          <cell r="M5">
            <v>74.2</v>
          </cell>
        </row>
        <row r="6">
          <cell r="B6" t="str">
            <v>吴洲昌</v>
          </cell>
          <cell r="C6">
            <v>60</v>
          </cell>
          <cell r="D6">
            <v>54</v>
          </cell>
          <cell r="E6">
            <v>50</v>
          </cell>
          <cell r="F6">
            <v>48</v>
          </cell>
          <cell r="G6">
            <v>50</v>
          </cell>
          <cell r="H6">
            <v>65</v>
          </cell>
          <cell r="I6">
            <v>72</v>
          </cell>
          <cell r="J6">
            <v>72</v>
          </cell>
          <cell r="K6">
            <v>48</v>
          </cell>
          <cell r="L6">
            <v>399</v>
          </cell>
          <cell r="M6">
            <v>55.8</v>
          </cell>
        </row>
        <row r="7">
          <cell r="B7" t="str">
            <v>胡晓岚</v>
          </cell>
          <cell r="C7">
            <v>40</v>
          </cell>
          <cell r="D7">
            <v>40</v>
          </cell>
          <cell r="E7">
            <v>30</v>
          </cell>
          <cell r="F7">
            <v>20</v>
          </cell>
          <cell r="G7">
            <v>30</v>
          </cell>
          <cell r="H7">
            <v>30</v>
          </cell>
          <cell r="I7">
            <v>35</v>
          </cell>
          <cell r="J7">
            <v>40</v>
          </cell>
          <cell r="K7">
            <v>20</v>
          </cell>
          <cell r="L7">
            <v>225</v>
          </cell>
          <cell r="M7">
            <v>33</v>
          </cell>
        </row>
        <row r="8">
          <cell r="B8" t="str">
            <v>龙灿兰</v>
          </cell>
          <cell r="C8">
            <v>68</v>
          </cell>
          <cell r="D8">
            <v>60</v>
          </cell>
          <cell r="E8">
            <v>55</v>
          </cell>
          <cell r="F8">
            <v>45</v>
          </cell>
          <cell r="G8">
            <v>45</v>
          </cell>
          <cell r="H8">
            <v>50</v>
          </cell>
          <cell r="I8">
            <v>60</v>
          </cell>
          <cell r="J8">
            <v>68</v>
          </cell>
          <cell r="K8">
            <v>45</v>
          </cell>
          <cell r="L8">
            <v>383</v>
          </cell>
          <cell r="M8">
            <v>54</v>
          </cell>
        </row>
        <row r="9">
          <cell r="B9" t="str">
            <v>欧金燕</v>
          </cell>
          <cell r="C9">
            <v>69</v>
          </cell>
          <cell r="D9">
            <v>65</v>
          </cell>
          <cell r="E9">
            <v>65</v>
          </cell>
          <cell r="F9">
            <v>50</v>
          </cell>
          <cell r="G9">
            <v>58</v>
          </cell>
          <cell r="H9">
            <v>65</v>
          </cell>
          <cell r="I9">
            <v>72</v>
          </cell>
          <cell r="J9">
            <v>72</v>
          </cell>
          <cell r="K9">
            <v>50</v>
          </cell>
          <cell r="L9">
            <v>444</v>
          </cell>
          <cell r="M9">
            <v>64.4</v>
          </cell>
        </row>
        <row r="10">
          <cell r="B10" t="str">
            <v>龙立诗</v>
          </cell>
          <cell r="C10">
            <v>58</v>
          </cell>
          <cell r="D10">
            <v>50</v>
          </cell>
          <cell r="E10">
            <v>50</v>
          </cell>
          <cell r="F10">
            <v>64</v>
          </cell>
          <cell r="G10">
            <v>48</v>
          </cell>
          <cell r="H10">
            <v>50</v>
          </cell>
          <cell r="I10">
            <v>68</v>
          </cell>
          <cell r="J10">
            <v>68</v>
          </cell>
          <cell r="K10">
            <v>48</v>
          </cell>
          <cell r="L10">
            <v>388</v>
          </cell>
          <cell r="M10">
            <v>54.4</v>
          </cell>
        </row>
        <row r="11">
          <cell r="B11" t="str">
            <v>王进芳</v>
          </cell>
          <cell r="C11">
            <v>86</v>
          </cell>
          <cell r="D11">
            <v>85</v>
          </cell>
          <cell r="E11">
            <v>75</v>
          </cell>
          <cell r="F11">
            <v>89</v>
          </cell>
          <cell r="G11">
            <v>78</v>
          </cell>
          <cell r="H11">
            <v>85</v>
          </cell>
          <cell r="I11">
            <v>76</v>
          </cell>
          <cell r="J11">
            <v>89</v>
          </cell>
          <cell r="K11">
            <v>75</v>
          </cell>
          <cell r="L11">
            <v>574</v>
          </cell>
          <cell r="M11">
            <v>82</v>
          </cell>
        </row>
        <row r="12">
          <cell r="B12" t="str">
            <v>龙孟梅</v>
          </cell>
          <cell r="C12">
            <v>60</v>
          </cell>
          <cell r="D12">
            <v>58</v>
          </cell>
          <cell r="E12">
            <v>56</v>
          </cell>
          <cell r="F12">
            <v>54</v>
          </cell>
          <cell r="G12">
            <v>60</v>
          </cell>
          <cell r="H12">
            <v>65</v>
          </cell>
          <cell r="I12">
            <v>58</v>
          </cell>
          <cell r="J12">
            <v>65</v>
          </cell>
          <cell r="K12">
            <v>54</v>
          </cell>
          <cell r="L12">
            <v>411</v>
          </cell>
          <cell r="M12">
            <v>58.4</v>
          </cell>
        </row>
        <row r="13">
          <cell r="B13" t="str">
            <v>李翠嫄</v>
          </cell>
          <cell r="C13">
            <v>76</v>
          </cell>
          <cell r="D13">
            <v>72</v>
          </cell>
          <cell r="E13">
            <v>70</v>
          </cell>
          <cell r="F13">
            <v>70</v>
          </cell>
          <cell r="G13">
            <v>69</v>
          </cell>
          <cell r="H13">
            <v>70</v>
          </cell>
          <cell r="I13">
            <v>62</v>
          </cell>
          <cell r="J13">
            <v>76</v>
          </cell>
          <cell r="K13">
            <v>62</v>
          </cell>
          <cell r="L13">
            <v>489</v>
          </cell>
          <cell r="M13">
            <v>70.2</v>
          </cell>
        </row>
        <row r="14">
          <cell r="B14" t="str">
            <v>吴成玉</v>
          </cell>
          <cell r="C14">
            <v>90</v>
          </cell>
          <cell r="D14">
            <v>90</v>
          </cell>
          <cell r="E14">
            <v>90</v>
          </cell>
          <cell r="F14">
            <v>91</v>
          </cell>
          <cell r="G14">
            <v>73</v>
          </cell>
          <cell r="H14">
            <v>75</v>
          </cell>
          <cell r="I14">
            <v>70</v>
          </cell>
          <cell r="J14">
            <v>91</v>
          </cell>
          <cell r="K14">
            <v>70</v>
          </cell>
          <cell r="L14">
            <v>579</v>
          </cell>
          <cell r="M14">
            <v>83.6</v>
          </cell>
        </row>
        <row r="15">
          <cell r="B15" t="str">
            <v>杨艺佳</v>
          </cell>
          <cell r="C15">
            <v>58</v>
          </cell>
          <cell r="D15">
            <v>50</v>
          </cell>
          <cell r="E15">
            <v>55</v>
          </cell>
          <cell r="F15">
            <v>66</v>
          </cell>
          <cell r="G15">
            <v>60</v>
          </cell>
          <cell r="H15">
            <v>50</v>
          </cell>
          <cell r="I15">
            <v>56</v>
          </cell>
          <cell r="J15">
            <v>66</v>
          </cell>
          <cell r="K15">
            <v>50</v>
          </cell>
          <cell r="L15">
            <v>395</v>
          </cell>
          <cell r="M15">
            <v>55.8</v>
          </cell>
        </row>
        <row r="16">
          <cell r="B16" t="str">
            <v>龙丽灵</v>
          </cell>
          <cell r="C16">
            <v>58</v>
          </cell>
          <cell r="D16">
            <v>55</v>
          </cell>
          <cell r="E16">
            <v>58</v>
          </cell>
          <cell r="F16">
            <v>76</v>
          </cell>
          <cell r="G16">
            <v>55</v>
          </cell>
          <cell r="H16">
            <v>55</v>
          </cell>
          <cell r="I16">
            <v>55</v>
          </cell>
          <cell r="J16">
            <v>76</v>
          </cell>
          <cell r="K16">
            <v>55</v>
          </cell>
          <cell r="L16">
            <v>412</v>
          </cell>
          <cell r="M16">
            <v>56.2</v>
          </cell>
        </row>
        <row r="17">
          <cell r="B17" t="str">
            <v>罗霄</v>
          </cell>
          <cell r="C17">
            <v>60</v>
          </cell>
          <cell r="D17">
            <v>58</v>
          </cell>
          <cell r="E17">
            <v>55</v>
          </cell>
          <cell r="F17">
            <v>56</v>
          </cell>
          <cell r="G17">
            <v>55</v>
          </cell>
          <cell r="H17">
            <v>60</v>
          </cell>
          <cell r="I17">
            <v>60</v>
          </cell>
          <cell r="J17">
            <v>60</v>
          </cell>
          <cell r="K17">
            <v>55</v>
          </cell>
          <cell r="L17">
            <v>404</v>
          </cell>
          <cell r="M17">
            <v>57.8</v>
          </cell>
        </row>
        <row r="18">
          <cell r="B18" t="str">
            <v>刘耀平</v>
          </cell>
          <cell r="C18">
            <v>65</v>
          </cell>
          <cell r="D18">
            <v>60</v>
          </cell>
          <cell r="E18">
            <v>58</v>
          </cell>
          <cell r="F18">
            <v>64</v>
          </cell>
          <cell r="G18">
            <v>50</v>
          </cell>
          <cell r="H18">
            <v>60</v>
          </cell>
          <cell r="I18">
            <v>52</v>
          </cell>
          <cell r="J18">
            <v>65</v>
          </cell>
          <cell r="K18">
            <v>50</v>
          </cell>
          <cell r="L18">
            <v>409</v>
          </cell>
          <cell r="M18">
            <v>58.8</v>
          </cell>
        </row>
        <row r="19">
          <cell r="B19" t="str">
            <v>杨孟曼</v>
          </cell>
          <cell r="C19">
            <v>62</v>
          </cell>
          <cell r="D19">
            <v>57</v>
          </cell>
          <cell r="E19">
            <v>60</v>
          </cell>
          <cell r="F19">
            <v>60</v>
          </cell>
          <cell r="G19">
            <v>56</v>
          </cell>
          <cell r="H19">
            <v>65</v>
          </cell>
          <cell r="I19">
            <v>65</v>
          </cell>
          <cell r="J19">
            <v>65</v>
          </cell>
          <cell r="K19">
            <v>56</v>
          </cell>
          <cell r="L19">
            <v>425</v>
          </cell>
          <cell r="M19">
            <v>60.8</v>
          </cell>
        </row>
        <row r="20">
          <cell r="B20" t="str">
            <v>杨水艳</v>
          </cell>
          <cell r="C20">
            <v>78</v>
          </cell>
          <cell r="D20">
            <v>72</v>
          </cell>
          <cell r="E20">
            <v>70</v>
          </cell>
          <cell r="F20">
            <v>70</v>
          </cell>
          <cell r="G20">
            <v>61</v>
          </cell>
          <cell r="H20">
            <v>70</v>
          </cell>
          <cell r="I20">
            <v>67</v>
          </cell>
          <cell r="J20">
            <v>78</v>
          </cell>
          <cell r="K20">
            <v>61</v>
          </cell>
          <cell r="L20">
            <v>488</v>
          </cell>
          <cell r="M20">
            <v>69.8</v>
          </cell>
        </row>
        <row r="21">
          <cell r="B21" t="str">
            <v>罗圣</v>
          </cell>
          <cell r="C21">
            <v>57</v>
          </cell>
          <cell r="D21">
            <v>56</v>
          </cell>
          <cell r="E21">
            <v>55</v>
          </cell>
          <cell r="F21">
            <v>60</v>
          </cell>
          <cell r="G21">
            <v>53</v>
          </cell>
          <cell r="H21">
            <v>68</v>
          </cell>
          <cell r="I21">
            <v>50</v>
          </cell>
          <cell r="J21">
            <v>68</v>
          </cell>
          <cell r="K21">
            <v>50</v>
          </cell>
          <cell r="L21">
            <v>399</v>
          </cell>
          <cell r="M21">
            <v>56.2</v>
          </cell>
        </row>
        <row r="22">
          <cell r="B22" t="str">
            <v>朱芳炫</v>
          </cell>
          <cell r="C22">
            <v>52</v>
          </cell>
          <cell r="D22">
            <v>50</v>
          </cell>
          <cell r="E22">
            <v>45</v>
          </cell>
          <cell r="F22">
            <v>62</v>
          </cell>
          <cell r="G22">
            <v>50</v>
          </cell>
          <cell r="H22">
            <v>50</v>
          </cell>
          <cell r="I22">
            <v>50</v>
          </cell>
          <cell r="J22">
            <v>62</v>
          </cell>
          <cell r="K22">
            <v>45</v>
          </cell>
          <cell r="L22">
            <v>359</v>
          </cell>
          <cell r="M22">
            <v>50.4</v>
          </cell>
        </row>
        <row r="23">
          <cell r="B23" t="str">
            <v>龙银倩</v>
          </cell>
          <cell r="C23">
            <v>79</v>
          </cell>
          <cell r="D23">
            <v>75</v>
          </cell>
          <cell r="E23">
            <v>75</v>
          </cell>
          <cell r="F23">
            <v>69</v>
          </cell>
          <cell r="G23">
            <v>70</v>
          </cell>
          <cell r="H23">
            <v>75</v>
          </cell>
          <cell r="I23">
            <v>80</v>
          </cell>
          <cell r="J23">
            <v>80</v>
          </cell>
          <cell r="K23">
            <v>69</v>
          </cell>
          <cell r="L23">
            <v>523</v>
          </cell>
          <cell r="M23">
            <v>74.8</v>
          </cell>
        </row>
        <row r="24">
          <cell r="B24" t="str">
            <v>龙邦林</v>
          </cell>
          <cell r="C24">
            <v>68</v>
          </cell>
          <cell r="D24">
            <v>65</v>
          </cell>
          <cell r="E24">
            <v>65</v>
          </cell>
          <cell r="F24">
            <v>68</v>
          </cell>
          <cell r="G24">
            <v>68</v>
          </cell>
          <cell r="H24">
            <v>72</v>
          </cell>
          <cell r="I24">
            <v>80</v>
          </cell>
          <cell r="J24">
            <v>80</v>
          </cell>
          <cell r="K24">
            <v>65</v>
          </cell>
          <cell r="L24">
            <v>486</v>
          </cell>
          <cell r="M24">
            <v>68.2</v>
          </cell>
        </row>
        <row r="25">
          <cell r="B25" t="str">
            <v>杨秋桃</v>
          </cell>
          <cell r="C25">
            <v>54</v>
          </cell>
          <cell r="D25">
            <v>50</v>
          </cell>
          <cell r="E25">
            <v>55</v>
          </cell>
          <cell r="F25">
            <v>63</v>
          </cell>
          <cell r="G25">
            <v>45</v>
          </cell>
          <cell r="H25">
            <v>60</v>
          </cell>
          <cell r="I25">
            <v>52</v>
          </cell>
          <cell r="J25">
            <v>63</v>
          </cell>
          <cell r="K25">
            <v>45</v>
          </cell>
          <cell r="L25">
            <v>379</v>
          </cell>
          <cell r="M25">
            <v>54.2</v>
          </cell>
        </row>
        <row r="26">
          <cell r="B26" t="str">
            <v>张开仕</v>
          </cell>
          <cell r="C26">
            <v>50</v>
          </cell>
          <cell r="D26">
            <v>48</v>
          </cell>
          <cell r="E26">
            <v>50</v>
          </cell>
          <cell r="F26">
            <v>60</v>
          </cell>
          <cell r="G26">
            <v>55</v>
          </cell>
          <cell r="H26">
            <v>60</v>
          </cell>
          <cell r="I26">
            <v>54</v>
          </cell>
          <cell r="J26">
            <v>60</v>
          </cell>
          <cell r="K26">
            <v>48</v>
          </cell>
          <cell r="L26">
            <v>377</v>
          </cell>
          <cell r="M26">
            <v>53.8</v>
          </cell>
        </row>
        <row r="27">
          <cell r="B27" t="str">
            <v>龙玲艳</v>
          </cell>
          <cell r="C27">
            <v>79</v>
          </cell>
          <cell r="D27">
            <v>74</v>
          </cell>
          <cell r="E27">
            <v>68</v>
          </cell>
          <cell r="F27">
            <v>70</v>
          </cell>
          <cell r="G27">
            <v>60</v>
          </cell>
          <cell r="H27">
            <v>70</v>
          </cell>
          <cell r="I27">
            <v>72</v>
          </cell>
          <cell r="J27">
            <v>79</v>
          </cell>
          <cell r="K27">
            <v>60</v>
          </cell>
          <cell r="L27">
            <v>493</v>
          </cell>
          <cell r="M27">
            <v>70.8</v>
          </cell>
        </row>
        <row r="28">
          <cell r="B28" t="str">
            <v>吴琴琴</v>
          </cell>
          <cell r="C28">
            <v>61</v>
          </cell>
          <cell r="D28">
            <v>60</v>
          </cell>
          <cell r="E28">
            <v>60</v>
          </cell>
          <cell r="F28">
            <v>58</v>
          </cell>
          <cell r="G28">
            <v>55</v>
          </cell>
          <cell r="H28">
            <v>72</v>
          </cell>
          <cell r="I28">
            <v>60</v>
          </cell>
          <cell r="J28">
            <v>72</v>
          </cell>
          <cell r="K28">
            <v>55</v>
          </cell>
          <cell r="L28">
            <v>426</v>
          </cell>
          <cell r="M28">
            <v>59.8</v>
          </cell>
        </row>
        <row r="29">
          <cell r="B29" t="str">
            <v>黄爱娣</v>
          </cell>
          <cell r="C29">
            <v>56</v>
          </cell>
          <cell r="D29">
            <v>55</v>
          </cell>
          <cell r="E29">
            <v>50</v>
          </cell>
          <cell r="F29">
            <v>50</v>
          </cell>
          <cell r="G29">
            <v>50</v>
          </cell>
          <cell r="H29">
            <v>50</v>
          </cell>
          <cell r="I29">
            <v>54</v>
          </cell>
          <cell r="J29">
            <v>56</v>
          </cell>
          <cell r="K29">
            <v>50</v>
          </cell>
          <cell r="L29">
            <v>365</v>
          </cell>
          <cell r="M29">
            <v>51.8</v>
          </cell>
        </row>
        <row r="30">
          <cell r="B30" t="str">
            <v>王维</v>
          </cell>
          <cell r="C30">
            <v>61</v>
          </cell>
          <cell r="D30">
            <v>60</v>
          </cell>
          <cell r="E30">
            <v>56</v>
          </cell>
          <cell r="F30">
            <v>52</v>
          </cell>
          <cell r="G30">
            <v>55</v>
          </cell>
          <cell r="H30">
            <v>60</v>
          </cell>
          <cell r="I30">
            <v>65</v>
          </cell>
          <cell r="J30">
            <v>65</v>
          </cell>
          <cell r="K30">
            <v>52</v>
          </cell>
          <cell r="L30">
            <v>409</v>
          </cell>
          <cell r="M30">
            <v>58.4</v>
          </cell>
        </row>
        <row r="31">
          <cell r="B31" t="str">
            <v>龙元竹</v>
          </cell>
          <cell r="C31">
            <v>69</v>
          </cell>
          <cell r="D31">
            <v>68</v>
          </cell>
          <cell r="E31">
            <v>64</v>
          </cell>
          <cell r="F31">
            <v>68</v>
          </cell>
          <cell r="G31">
            <v>70</v>
          </cell>
          <cell r="H31">
            <v>70</v>
          </cell>
          <cell r="I31">
            <v>71</v>
          </cell>
          <cell r="J31">
            <v>71</v>
          </cell>
          <cell r="K31">
            <v>64</v>
          </cell>
          <cell r="L31">
            <v>480</v>
          </cell>
          <cell r="M31">
            <v>69</v>
          </cell>
        </row>
        <row r="32">
          <cell r="B32" t="str">
            <v>杨璐</v>
          </cell>
          <cell r="C32">
            <v>50</v>
          </cell>
          <cell r="D32">
            <v>50</v>
          </cell>
          <cell r="E32">
            <v>55</v>
          </cell>
          <cell r="F32">
            <v>49</v>
          </cell>
          <cell r="G32">
            <v>45</v>
          </cell>
          <cell r="H32">
            <v>65</v>
          </cell>
          <cell r="I32">
            <v>55</v>
          </cell>
          <cell r="J32">
            <v>65</v>
          </cell>
          <cell r="K32">
            <v>45</v>
          </cell>
          <cell r="L32">
            <v>369</v>
          </cell>
          <cell r="M32">
            <v>51.8</v>
          </cell>
        </row>
        <row r="33">
          <cell r="B33" t="str">
            <v>周鸿</v>
          </cell>
          <cell r="C33">
            <v>62</v>
          </cell>
          <cell r="D33">
            <v>60</v>
          </cell>
          <cell r="E33">
            <v>58</v>
          </cell>
          <cell r="F33">
            <v>60</v>
          </cell>
          <cell r="G33">
            <v>50</v>
          </cell>
          <cell r="H33">
            <v>58</v>
          </cell>
          <cell r="I33">
            <v>52</v>
          </cell>
          <cell r="J33">
            <v>62</v>
          </cell>
          <cell r="K33">
            <v>50</v>
          </cell>
          <cell r="L33">
            <v>400</v>
          </cell>
          <cell r="M33">
            <v>57.6</v>
          </cell>
        </row>
        <row r="34">
          <cell r="B34" t="str">
            <v>杨秋润</v>
          </cell>
          <cell r="C34">
            <v>71</v>
          </cell>
          <cell r="D34">
            <v>70</v>
          </cell>
          <cell r="E34">
            <v>70</v>
          </cell>
          <cell r="F34">
            <v>68</v>
          </cell>
          <cell r="G34">
            <v>55</v>
          </cell>
          <cell r="H34">
            <v>50</v>
          </cell>
          <cell r="I34">
            <v>55</v>
          </cell>
          <cell r="J34">
            <v>71</v>
          </cell>
          <cell r="K34">
            <v>50</v>
          </cell>
          <cell r="L34">
            <v>439</v>
          </cell>
          <cell r="M34">
            <v>63.6</v>
          </cell>
        </row>
        <row r="35">
          <cell r="B35" t="str">
            <v>吴谋健</v>
          </cell>
          <cell r="C35">
            <v>57</v>
          </cell>
          <cell r="D35">
            <v>56</v>
          </cell>
          <cell r="E35">
            <v>50</v>
          </cell>
          <cell r="F35">
            <v>50</v>
          </cell>
          <cell r="G35">
            <v>55</v>
          </cell>
          <cell r="H35">
            <v>55</v>
          </cell>
          <cell r="I35">
            <v>52</v>
          </cell>
          <cell r="J35">
            <v>57</v>
          </cell>
          <cell r="K35">
            <v>50</v>
          </cell>
          <cell r="L35">
            <v>375</v>
          </cell>
          <cell r="M35">
            <v>53.6</v>
          </cell>
        </row>
        <row r="36">
          <cell r="B36" t="str">
            <v>杨巧林</v>
          </cell>
          <cell r="C36">
            <v>63</v>
          </cell>
          <cell r="D36">
            <v>62</v>
          </cell>
          <cell r="E36">
            <v>62</v>
          </cell>
          <cell r="F36">
            <v>50</v>
          </cell>
          <cell r="G36">
            <v>45</v>
          </cell>
          <cell r="H36">
            <v>50</v>
          </cell>
          <cell r="I36">
            <v>50</v>
          </cell>
          <cell r="J36">
            <v>63</v>
          </cell>
          <cell r="K36">
            <v>45</v>
          </cell>
          <cell r="L36">
            <v>382</v>
          </cell>
          <cell r="M36">
            <v>54.8</v>
          </cell>
        </row>
        <row r="37">
          <cell r="B37" t="str">
            <v>刘宇波</v>
          </cell>
          <cell r="C37">
            <v>85</v>
          </cell>
          <cell r="D37">
            <v>85</v>
          </cell>
          <cell r="E37">
            <v>80</v>
          </cell>
          <cell r="F37">
            <v>78</v>
          </cell>
          <cell r="G37">
            <v>73</v>
          </cell>
          <cell r="H37">
            <v>72</v>
          </cell>
          <cell r="I37">
            <v>67</v>
          </cell>
          <cell r="J37">
            <v>85</v>
          </cell>
          <cell r="K37">
            <v>67</v>
          </cell>
          <cell r="L37">
            <v>540</v>
          </cell>
          <cell r="M37">
            <v>77.6</v>
          </cell>
        </row>
        <row r="38">
          <cell r="B38" t="str">
            <v>邹松</v>
          </cell>
          <cell r="C38">
            <v>58</v>
          </cell>
          <cell r="D38">
            <v>58</v>
          </cell>
          <cell r="E38">
            <v>52</v>
          </cell>
          <cell r="F38">
            <v>50</v>
          </cell>
          <cell r="G38">
            <v>50</v>
          </cell>
          <cell r="H38">
            <v>65</v>
          </cell>
          <cell r="I38">
            <v>54</v>
          </cell>
          <cell r="J38">
            <v>65</v>
          </cell>
          <cell r="K38">
            <v>50</v>
          </cell>
          <cell r="L38">
            <v>387</v>
          </cell>
          <cell r="M38">
            <v>54.4</v>
          </cell>
        </row>
        <row r="39">
          <cell r="B39" t="str">
            <v>吴文兰</v>
          </cell>
          <cell r="C39">
            <v>63</v>
          </cell>
          <cell r="D39">
            <v>60</v>
          </cell>
          <cell r="E39">
            <v>60</v>
          </cell>
          <cell r="F39">
            <v>51</v>
          </cell>
          <cell r="G39">
            <v>50</v>
          </cell>
          <cell r="H39">
            <v>68</v>
          </cell>
          <cell r="I39">
            <v>65</v>
          </cell>
          <cell r="J39">
            <v>68</v>
          </cell>
          <cell r="K39">
            <v>50</v>
          </cell>
          <cell r="L39">
            <v>417</v>
          </cell>
          <cell r="M39">
            <v>59.8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20"/>
      <sheetName val="药学"/>
      <sheetName val="检验（本科）"/>
      <sheetName val="检验（专科）"/>
    </sheetNames>
    <sheetDataSet>
      <sheetData sheetId="0"/>
      <sheetData sheetId="1"/>
      <sheetData sheetId="2">
        <row r="2">
          <cell r="B2" t="str">
            <v>姓名</v>
          </cell>
          <cell r="C2" t="str">
            <v>各    位   面   试   考   官   评   分   情   况</v>
          </cell>
        </row>
        <row r="2">
          <cell r="J2" t="str">
            <v>去掉一个最高分</v>
          </cell>
          <cell r="K2" t="str">
            <v>去掉一个最低分</v>
          </cell>
          <cell r="L2" t="str">
            <v>面试总分</v>
          </cell>
          <cell r="M2" t="str">
            <v>最后得分</v>
          </cell>
        </row>
        <row r="3">
          <cell r="B3" t="str">
            <v>杨茜</v>
          </cell>
          <cell r="C3">
            <v>85</v>
          </cell>
          <cell r="D3">
            <v>90</v>
          </cell>
          <cell r="E3">
            <v>82</v>
          </cell>
          <cell r="F3">
            <v>78</v>
          </cell>
          <cell r="G3">
            <v>82</v>
          </cell>
          <cell r="H3">
            <v>80</v>
          </cell>
          <cell r="I3">
            <v>80</v>
          </cell>
          <cell r="J3">
            <v>90</v>
          </cell>
          <cell r="K3">
            <v>78</v>
          </cell>
          <cell r="L3">
            <v>577</v>
          </cell>
          <cell r="M3">
            <v>81.8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杨序丽</v>
          </cell>
          <cell r="C5">
            <v>58</v>
          </cell>
          <cell r="D5">
            <v>56</v>
          </cell>
          <cell r="E5">
            <v>55</v>
          </cell>
          <cell r="F5">
            <v>64</v>
          </cell>
          <cell r="G5">
            <v>68</v>
          </cell>
          <cell r="H5">
            <v>65</v>
          </cell>
          <cell r="I5">
            <v>63</v>
          </cell>
          <cell r="J5">
            <v>68</v>
          </cell>
          <cell r="K5">
            <v>55</v>
          </cell>
          <cell r="L5">
            <v>429</v>
          </cell>
          <cell r="M5">
            <v>61.2</v>
          </cell>
        </row>
        <row r="6">
          <cell r="B6" t="str">
            <v>刘明秀</v>
          </cell>
          <cell r="C6">
            <v>64</v>
          </cell>
          <cell r="D6">
            <v>60</v>
          </cell>
          <cell r="E6">
            <v>65</v>
          </cell>
          <cell r="F6">
            <v>50</v>
          </cell>
          <cell r="G6">
            <v>55</v>
          </cell>
          <cell r="H6">
            <v>50</v>
          </cell>
          <cell r="I6">
            <v>56</v>
          </cell>
          <cell r="J6">
            <v>65</v>
          </cell>
          <cell r="K6">
            <v>50</v>
          </cell>
          <cell r="L6">
            <v>400</v>
          </cell>
          <cell r="M6">
            <v>57</v>
          </cell>
        </row>
        <row r="7">
          <cell r="B7" t="str">
            <v>王春莉</v>
          </cell>
          <cell r="C7">
            <v>78</v>
          </cell>
          <cell r="D7">
            <v>88</v>
          </cell>
          <cell r="E7">
            <v>75</v>
          </cell>
          <cell r="F7">
            <v>82</v>
          </cell>
          <cell r="G7">
            <v>80</v>
          </cell>
          <cell r="H7">
            <v>82</v>
          </cell>
          <cell r="I7">
            <v>81</v>
          </cell>
          <cell r="J7">
            <v>88</v>
          </cell>
          <cell r="K7">
            <v>75</v>
          </cell>
          <cell r="L7">
            <v>566</v>
          </cell>
          <cell r="M7">
            <v>80.6</v>
          </cell>
        </row>
        <row r="8">
          <cell r="B8" t="str">
            <v>龙亮叶</v>
          </cell>
          <cell r="C8">
            <v>50</v>
          </cell>
          <cell r="D8">
            <v>50</v>
          </cell>
          <cell r="E8">
            <v>50</v>
          </cell>
          <cell r="F8">
            <v>65</v>
          </cell>
          <cell r="G8">
            <v>50</v>
          </cell>
          <cell r="H8">
            <v>50</v>
          </cell>
          <cell r="I8">
            <v>45</v>
          </cell>
          <cell r="J8">
            <v>65</v>
          </cell>
          <cell r="K8">
            <v>45</v>
          </cell>
          <cell r="L8">
            <v>360</v>
          </cell>
          <cell r="M8">
            <v>50</v>
          </cell>
        </row>
        <row r="9">
          <cell r="B9" t="str">
            <v>吴久翠</v>
          </cell>
          <cell r="C9">
            <v>58</v>
          </cell>
          <cell r="D9">
            <v>58</v>
          </cell>
          <cell r="E9">
            <v>58</v>
          </cell>
          <cell r="F9">
            <v>66</v>
          </cell>
          <cell r="G9">
            <v>60</v>
          </cell>
          <cell r="H9">
            <v>68</v>
          </cell>
          <cell r="I9">
            <v>70</v>
          </cell>
          <cell r="J9">
            <v>70</v>
          </cell>
          <cell r="K9">
            <v>58</v>
          </cell>
          <cell r="L9">
            <v>438</v>
          </cell>
          <cell r="M9">
            <v>62</v>
          </cell>
        </row>
        <row r="10">
          <cell r="B10" t="str">
            <v>杨小倩</v>
          </cell>
          <cell r="C10">
            <v>75</v>
          </cell>
          <cell r="D10">
            <v>65</v>
          </cell>
          <cell r="E10">
            <v>55</v>
          </cell>
          <cell r="F10">
            <v>76</v>
          </cell>
          <cell r="G10">
            <v>75</v>
          </cell>
          <cell r="H10">
            <v>85</v>
          </cell>
          <cell r="I10">
            <v>78</v>
          </cell>
          <cell r="J10">
            <v>85</v>
          </cell>
          <cell r="K10">
            <v>55</v>
          </cell>
          <cell r="L10">
            <v>509</v>
          </cell>
          <cell r="M10">
            <v>73.8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</row>
      </sheetData>
      <sheetData sheetId="3"/>
      <sheetData sheetId="4">
        <row r="1">
          <cell r="B1" t="str">
            <v>姓名</v>
          </cell>
          <cell r="C1" t="str">
            <v>各    位   面   试   考   官   评   分   情   况</v>
          </cell>
        </row>
        <row r="1">
          <cell r="J1" t="str">
            <v>去掉一个最高分</v>
          </cell>
          <cell r="K1" t="str">
            <v>去掉一个最低分</v>
          </cell>
          <cell r="L1" t="str">
            <v>面试总分</v>
          </cell>
          <cell r="M1" t="str">
            <v>最后得分</v>
          </cell>
        </row>
        <row r="2">
          <cell r="B2" t="str">
            <v>龙巧英</v>
          </cell>
          <cell r="C2">
            <v>84</v>
          </cell>
          <cell r="D2">
            <v>78</v>
          </cell>
          <cell r="E2">
            <v>88</v>
          </cell>
          <cell r="F2">
            <v>82</v>
          </cell>
          <cell r="G2">
            <v>90</v>
          </cell>
          <cell r="H2">
            <v>86</v>
          </cell>
          <cell r="I2">
            <v>85</v>
          </cell>
          <cell r="J2">
            <v>90</v>
          </cell>
          <cell r="K2">
            <v>78</v>
          </cell>
          <cell r="L2">
            <v>593</v>
          </cell>
          <cell r="M2">
            <v>85</v>
          </cell>
        </row>
        <row r="3">
          <cell r="B3" t="str">
            <v>吴红春</v>
          </cell>
          <cell r="C3">
            <v>65</v>
          </cell>
          <cell r="D3">
            <v>65</v>
          </cell>
          <cell r="E3">
            <v>65</v>
          </cell>
          <cell r="F3">
            <v>50</v>
          </cell>
          <cell r="G3">
            <v>50</v>
          </cell>
          <cell r="H3">
            <v>50</v>
          </cell>
          <cell r="I3">
            <v>60</v>
          </cell>
          <cell r="J3">
            <v>65</v>
          </cell>
          <cell r="K3">
            <v>50</v>
          </cell>
          <cell r="L3">
            <v>405</v>
          </cell>
          <cell r="M3">
            <v>58</v>
          </cell>
        </row>
        <row r="4">
          <cell r="B4" t="str">
            <v>龙明涛</v>
          </cell>
          <cell r="C4">
            <v>75</v>
          </cell>
          <cell r="D4">
            <v>75</v>
          </cell>
          <cell r="E4">
            <v>96</v>
          </cell>
          <cell r="F4">
            <v>90</v>
          </cell>
          <cell r="G4">
            <v>76</v>
          </cell>
          <cell r="H4">
            <v>75</v>
          </cell>
          <cell r="I4">
            <v>87</v>
          </cell>
          <cell r="J4">
            <v>96</v>
          </cell>
          <cell r="K4">
            <v>75</v>
          </cell>
          <cell r="L4">
            <v>574</v>
          </cell>
          <cell r="M4">
            <v>80.6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A22" workbookViewId="0">
      <selection activeCell="B4" sqref="B4:M16"/>
    </sheetView>
  </sheetViews>
  <sheetFormatPr defaultColWidth="9" defaultRowHeight="13.5"/>
  <cols>
    <col min="1" max="1" width="6.75" style="31" customWidth="1"/>
    <col min="2" max="2" width="9" style="31"/>
    <col min="3" max="3" width="6.25" style="31" customWidth="1"/>
    <col min="4" max="4" width="5.875" style="31" customWidth="1"/>
    <col min="5" max="5" width="12.875" style="31" customWidth="1"/>
    <col min="6" max="6" width="9" style="31"/>
    <col min="7" max="7" width="10.375" style="31" customWidth="1"/>
    <col min="8" max="9" width="10.25" style="32" customWidth="1"/>
    <col min="10" max="10" width="9" style="31"/>
    <col min="11" max="11" width="7.625" style="31" customWidth="1"/>
    <col min="12" max="12" width="10" style="31" customWidth="1"/>
    <col min="13" max="13" width="10.75" style="31" customWidth="1"/>
  </cols>
  <sheetData>
    <row r="1" ht="51" customHeight="1" spans="1:13">
      <c r="A1" s="33" t="s">
        <v>0</v>
      </c>
      <c r="B1" s="33"/>
      <c r="C1" s="33"/>
      <c r="D1" s="33"/>
      <c r="E1" s="33"/>
      <c r="F1" s="33"/>
      <c r="G1" s="33"/>
      <c r="H1" s="34"/>
      <c r="I1" s="34"/>
      <c r="J1" s="33"/>
      <c r="K1" s="33"/>
      <c r="L1" s="33"/>
      <c r="M1" s="33"/>
    </row>
    <row r="2" ht="27" customHeight="1" spans="1:13">
      <c r="A2" s="4" t="s">
        <v>1</v>
      </c>
      <c r="B2" s="4" t="s">
        <v>2</v>
      </c>
      <c r="C2" s="4" t="s">
        <v>3</v>
      </c>
      <c r="D2" s="35" t="s">
        <v>4</v>
      </c>
      <c r="E2" s="4" t="s">
        <v>5</v>
      </c>
      <c r="F2" s="26" t="s">
        <v>6</v>
      </c>
      <c r="G2" s="26"/>
      <c r="H2" s="36" t="s">
        <v>7</v>
      </c>
      <c r="I2" s="36"/>
      <c r="J2" s="4" t="s">
        <v>8</v>
      </c>
      <c r="K2" s="4" t="s">
        <v>9</v>
      </c>
      <c r="L2" s="41" t="s">
        <v>10</v>
      </c>
      <c r="M2" s="4" t="s">
        <v>11</v>
      </c>
    </row>
    <row r="3" ht="30" customHeight="1" spans="1:13">
      <c r="A3" s="4"/>
      <c r="B3" s="4"/>
      <c r="C3" s="4"/>
      <c r="D3" s="35"/>
      <c r="E3" s="4"/>
      <c r="F3" s="17" t="s">
        <v>12</v>
      </c>
      <c r="G3" s="17" t="s">
        <v>13</v>
      </c>
      <c r="H3" s="35" t="s">
        <v>14</v>
      </c>
      <c r="I3" s="35" t="s">
        <v>15</v>
      </c>
      <c r="J3" s="4"/>
      <c r="K3" s="4"/>
      <c r="L3" s="42"/>
      <c r="M3" s="4"/>
    </row>
    <row r="4" ht="21" customHeight="1" spans="1:13">
      <c r="A4" s="6">
        <v>1</v>
      </c>
      <c r="B4" s="37" t="str">
        <f>[1]护理0!C22</f>
        <v>刘宇波</v>
      </c>
      <c r="C4" s="38" t="str">
        <f>[1]护理0!F22</f>
        <v>男</v>
      </c>
      <c r="D4" s="38" t="str">
        <f>[1]护理0!D22</f>
        <v>01</v>
      </c>
      <c r="E4" s="39">
        <f>[1]护理0!E22</f>
        <v>2021011101018</v>
      </c>
      <c r="F4" s="38">
        <v>71</v>
      </c>
      <c r="G4" s="38">
        <f t="shared" ref="G4:G24" si="0">F4*0.5</f>
        <v>35.5</v>
      </c>
      <c r="H4" s="40">
        <f>VLOOKUP(B4,[4]Sheet1!$B$1:$M$65536,12,0)</f>
        <v>77.6</v>
      </c>
      <c r="I4" s="40">
        <f t="shared" ref="I4:I24" si="1">H4*0.5</f>
        <v>38.8</v>
      </c>
      <c r="J4" s="43">
        <f>G4+I4</f>
        <v>74.3</v>
      </c>
      <c r="K4" s="43">
        <v>1</v>
      </c>
      <c r="L4" s="43" t="s">
        <v>16</v>
      </c>
      <c r="M4" s="43"/>
    </row>
    <row r="5" ht="21" customHeight="1" spans="1:13">
      <c r="A5" s="6">
        <v>2</v>
      </c>
      <c r="B5" s="37" t="str">
        <f>[1]护理0!C26</f>
        <v>李翠嫄</v>
      </c>
      <c r="C5" s="38" t="str">
        <f>[1]护理0!F26</f>
        <v>女</v>
      </c>
      <c r="D5" s="38" t="str">
        <f>[1]护理0!D26</f>
        <v>01</v>
      </c>
      <c r="E5" s="39">
        <f>[1]护理0!E26</f>
        <v>2021011101022</v>
      </c>
      <c r="F5" s="38">
        <v>77.5</v>
      </c>
      <c r="G5" s="38">
        <f t="shared" si="0"/>
        <v>38.75</v>
      </c>
      <c r="H5" s="40">
        <f>VLOOKUP(B5,[4]Sheet1!$B$1:$M$65536,12,0)</f>
        <v>70.2</v>
      </c>
      <c r="I5" s="40">
        <f t="shared" si="1"/>
        <v>35.1</v>
      </c>
      <c r="J5" s="43">
        <f t="shared" ref="J4:J24" si="2">G5+I5</f>
        <v>73.85</v>
      </c>
      <c r="K5" s="43">
        <v>2</v>
      </c>
      <c r="L5" s="43" t="s">
        <v>16</v>
      </c>
      <c r="M5" s="43"/>
    </row>
    <row r="6" ht="21" customHeight="1" spans="1:13">
      <c r="A6" s="6">
        <v>3</v>
      </c>
      <c r="B6" s="37" t="str">
        <f>[1]护理0!C84</f>
        <v>王进芳</v>
      </c>
      <c r="C6" s="38" t="str">
        <f>[1]护理0!F84</f>
        <v>女</v>
      </c>
      <c r="D6" s="38" t="str">
        <f>[1]护理0!D84</f>
        <v>01</v>
      </c>
      <c r="E6" s="39">
        <f>[1]护理0!E84</f>
        <v>2021011101080</v>
      </c>
      <c r="F6" s="38">
        <v>65.5</v>
      </c>
      <c r="G6" s="38">
        <f t="shared" si="0"/>
        <v>32.75</v>
      </c>
      <c r="H6" s="40">
        <f>VLOOKUP(B6,[4]Sheet1!$B$1:$M$65536,12,0)</f>
        <v>82</v>
      </c>
      <c r="I6" s="40">
        <f t="shared" si="1"/>
        <v>41</v>
      </c>
      <c r="J6" s="43">
        <f t="shared" si="2"/>
        <v>73.75</v>
      </c>
      <c r="K6" s="43">
        <v>3</v>
      </c>
      <c r="L6" s="43" t="s">
        <v>16</v>
      </c>
      <c r="M6" s="43"/>
    </row>
    <row r="7" ht="21" customHeight="1" spans="1:13">
      <c r="A7" s="6">
        <v>4</v>
      </c>
      <c r="B7" s="37" t="str">
        <f>[1]护理0!C64</f>
        <v>吴成玉</v>
      </c>
      <c r="C7" s="38" t="str">
        <f>[1]护理0!F64</f>
        <v>女</v>
      </c>
      <c r="D7" s="38" t="str">
        <f>[1]护理0!D64</f>
        <v>01</v>
      </c>
      <c r="E7" s="39">
        <f>[1]护理0!E64</f>
        <v>2021011101060</v>
      </c>
      <c r="F7" s="38">
        <v>63.5</v>
      </c>
      <c r="G7" s="38">
        <f t="shared" si="0"/>
        <v>31.75</v>
      </c>
      <c r="H7" s="40">
        <f>VLOOKUP(B7,[4]Sheet1!$B$1:$M$65536,12,0)</f>
        <v>83.6</v>
      </c>
      <c r="I7" s="40">
        <f t="shared" si="1"/>
        <v>41.8</v>
      </c>
      <c r="J7" s="43">
        <f t="shared" si="2"/>
        <v>73.55</v>
      </c>
      <c r="K7" s="43">
        <v>4</v>
      </c>
      <c r="L7" s="43" t="s">
        <v>16</v>
      </c>
      <c r="M7" s="43"/>
    </row>
    <row r="8" ht="21" customHeight="1" spans="1:13">
      <c r="A8" s="6">
        <v>5</v>
      </c>
      <c r="B8" s="37" t="str">
        <f>[1]护理0!C47</f>
        <v>杨水艳</v>
      </c>
      <c r="C8" s="38" t="str">
        <f>[1]护理0!F47</f>
        <v>女</v>
      </c>
      <c r="D8" s="38" t="str">
        <f>[1]护理0!D47</f>
        <v>01</v>
      </c>
      <c r="E8" s="39">
        <f>[1]护理0!E47</f>
        <v>2021011101043</v>
      </c>
      <c r="F8" s="38">
        <v>74.5</v>
      </c>
      <c r="G8" s="38">
        <f t="shared" si="0"/>
        <v>37.25</v>
      </c>
      <c r="H8" s="40">
        <f>VLOOKUP(B8,[4]Sheet1!$B$1:$M$65536,12,0)</f>
        <v>69.8</v>
      </c>
      <c r="I8" s="40">
        <f t="shared" si="1"/>
        <v>34.9</v>
      </c>
      <c r="J8" s="43">
        <f t="shared" si="2"/>
        <v>72.15</v>
      </c>
      <c r="K8" s="43">
        <v>5</v>
      </c>
      <c r="L8" s="43" t="s">
        <v>16</v>
      </c>
      <c r="M8" s="43"/>
    </row>
    <row r="9" ht="21" customHeight="1" spans="1:13">
      <c r="A9" s="6">
        <v>6</v>
      </c>
      <c r="B9" s="37" t="str">
        <f>[1]护理0!C56</f>
        <v>龙银倩</v>
      </c>
      <c r="C9" s="38" t="str">
        <f>[1]护理0!F56</f>
        <v>女</v>
      </c>
      <c r="D9" s="38" t="str">
        <f>[1]护理0!D56</f>
        <v>01</v>
      </c>
      <c r="E9" s="39">
        <f>[1]护理0!E56</f>
        <v>2021011101052</v>
      </c>
      <c r="F9" s="38">
        <v>67.5</v>
      </c>
      <c r="G9" s="38">
        <f t="shared" si="0"/>
        <v>33.75</v>
      </c>
      <c r="H9" s="40">
        <f>VLOOKUP(B9,[4]Sheet1!$B$1:$M$65536,12,0)</f>
        <v>74.8</v>
      </c>
      <c r="I9" s="40">
        <f t="shared" si="1"/>
        <v>37.4</v>
      </c>
      <c r="J9" s="43">
        <f t="shared" si="2"/>
        <v>71.15</v>
      </c>
      <c r="K9" s="43">
        <v>6</v>
      </c>
      <c r="L9" s="43" t="s">
        <v>16</v>
      </c>
      <c r="M9" s="43"/>
    </row>
    <row r="10" ht="21" customHeight="1" spans="1:13">
      <c r="A10" s="6">
        <v>7</v>
      </c>
      <c r="B10" s="37" t="str">
        <f>[1]护理0!C41</f>
        <v>龙本美</v>
      </c>
      <c r="C10" s="38" t="str">
        <f>[1]护理0!F41</f>
        <v>女</v>
      </c>
      <c r="D10" s="38" t="str">
        <f>[1]护理0!D41</f>
        <v>01</v>
      </c>
      <c r="E10" s="39">
        <f>[1]护理0!E41</f>
        <v>2021011101037</v>
      </c>
      <c r="F10" s="38">
        <v>67</v>
      </c>
      <c r="G10" s="38">
        <f t="shared" si="0"/>
        <v>33.5</v>
      </c>
      <c r="H10" s="40">
        <f>VLOOKUP(B10,[4]Sheet1!$B$1:$M$65536,12,0)</f>
        <v>74.2</v>
      </c>
      <c r="I10" s="40">
        <f t="shared" si="1"/>
        <v>37.1</v>
      </c>
      <c r="J10" s="43">
        <f t="shared" si="2"/>
        <v>70.6</v>
      </c>
      <c r="K10" s="43">
        <v>7</v>
      </c>
      <c r="L10" s="43" t="s">
        <v>16</v>
      </c>
      <c r="M10" s="43"/>
    </row>
    <row r="11" ht="21" customHeight="1" spans="1:13">
      <c r="A11" s="6">
        <v>8</v>
      </c>
      <c r="B11" s="37" t="str">
        <f>[1]护理0!C29</f>
        <v>杨孟曼</v>
      </c>
      <c r="C11" s="38" t="str">
        <f>[1]护理0!F29</f>
        <v>女</v>
      </c>
      <c r="D11" s="38" t="str">
        <f>[1]护理0!D29</f>
        <v>01</v>
      </c>
      <c r="E11" s="39">
        <f>[1]护理0!E29</f>
        <v>2021011101025</v>
      </c>
      <c r="F11" s="38">
        <v>76</v>
      </c>
      <c r="G11" s="38">
        <f t="shared" si="0"/>
        <v>38</v>
      </c>
      <c r="H11" s="40">
        <f>VLOOKUP(B11,[4]Sheet1!$B$1:$M$65536,12,0)</f>
        <v>60.8</v>
      </c>
      <c r="I11" s="40">
        <f t="shared" si="1"/>
        <v>30.4</v>
      </c>
      <c r="J11" s="43">
        <f t="shared" si="2"/>
        <v>68.4</v>
      </c>
      <c r="K11" s="43">
        <v>8</v>
      </c>
      <c r="L11" s="43" t="s">
        <v>16</v>
      </c>
      <c r="M11" s="43"/>
    </row>
    <row r="12" ht="21" customHeight="1" spans="1:13">
      <c r="A12" s="6">
        <v>9</v>
      </c>
      <c r="B12" s="37" t="str">
        <f>[1]护理0!C76</f>
        <v>龙玲艳</v>
      </c>
      <c r="C12" s="38" t="str">
        <f>[1]护理0!F76</f>
        <v>女</v>
      </c>
      <c r="D12" s="38" t="str">
        <f>[1]护理0!D76</f>
        <v>01</v>
      </c>
      <c r="E12" s="39">
        <f>[1]护理0!E76</f>
        <v>2021011101072</v>
      </c>
      <c r="F12" s="38">
        <v>64</v>
      </c>
      <c r="G12" s="38">
        <f t="shared" si="0"/>
        <v>32</v>
      </c>
      <c r="H12" s="40">
        <f>VLOOKUP(B12,[4]Sheet1!$B$1:$M$65536,12,0)</f>
        <v>70.8</v>
      </c>
      <c r="I12" s="40">
        <f t="shared" si="1"/>
        <v>35.4</v>
      </c>
      <c r="J12" s="43">
        <f t="shared" si="2"/>
        <v>67.4</v>
      </c>
      <c r="K12" s="43">
        <v>9</v>
      </c>
      <c r="L12" s="43" t="s">
        <v>16</v>
      </c>
      <c r="M12" s="43"/>
    </row>
    <row r="13" ht="21" customHeight="1" spans="1:13">
      <c r="A13" s="6">
        <v>10</v>
      </c>
      <c r="B13" s="37" t="str">
        <f>[1]护理0!C18</f>
        <v>王维</v>
      </c>
      <c r="C13" s="38" t="str">
        <f>[1]护理0!F18</f>
        <v>女</v>
      </c>
      <c r="D13" s="38" t="str">
        <f>[1]护理0!D18</f>
        <v>01</v>
      </c>
      <c r="E13" s="39">
        <f>[1]护理0!E18</f>
        <v>2021011101014</v>
      </c>
      <c r="F13" s="38">
        <v>75</v>
      </c>
      <c r="G13" s="38">
        <f t="shared" si="0"/>
        <v>37.5</v>
      </c>
      <c r="H13" s="40">
        <f>VLOOKUP(B13,[4]Sheet1!$B$1:$M$65536,12,0)</f>
        <v>58.4</v>
      </c>
      <c r="I13" s="40">
        <f t="shared" si="1"/>
        <v>29.2</v>
      </c>
      <c r="J13" s="43">
        <f t="shared" si="2"/>
        <v>66.7</v>
      </c>
      <c r="K13" s="43">
        <v>10</v>
      </c>
      <c r="L13" s="43" t="s">
        <v>16</v>
      </c>
      <c r="M13" s="43"/>
    </row>
    <row r="14" ht="21" customHeight="1" spans="1:13">
      <c r="A14" s="6">
        <v>11</v>
      </c>
      <c r="B14" s="37" t="str">
        <f>[1]护理0!C71</f>
        <v>林柳香</v>
      </c>
      <c r="C14" s="38" t="str">
        <f>[1]护理0!F71</f>
        <v>女</v>
      </c>
      <c r="D14" s="38" t="str">
        <f>[1]护理0!D71</f>
        <v>01</v>
      </c>
      <c r="E14" s="39">
        <f>[1]护理0!E71</f>
        <v>2021011101067</v>
      </c>
      <c r="F14" s="38">
        <v>63</v>
      </c>
      <c r="G14" s="38">
        <f t="shared" si="0"/>
        <v>31.5</v>
      </c>
      <c r="H14" s="40">
        <f>VLOOKUP(B14,[4]Sheet1!$B$1:$M$65536,12,0)</f>
        <v>70.4</v>
      </c>
      <c r="I14" s="40">
        <f t="shared" si="1"/>
        <v>35.2</v>
      </c>
      <c r="J14" s="43">
        <f t="shared" si="2"/>
        <v>66.7</v>
      </c>
      <c r="K14" s="43">
        <v>11</v>
      </c>
      <c r="L14" s="43" t="s">
        <v>16</v>
      </c>
      <c r="M14" s="43"/>
    </row>
    <row r="15" ht="21" customHeight="1" spans="1:13">
      <c r="A15" s="6">
        <v>12</v>
      </c>
      <c r="B15" s="37" t="str">
        <f>[1]护理0!C42</f>
        <v>龙邦林</v>
      </c>
      <c r="C15" s="38" t="str">
        <f>[1]护理0!F42</f>
        <v>女</v>
      </c>
      <c r="D15" s="38" t="str">
        <f>[1]护理0!D42</f>
        <v>01</v>
      </c>
      <c r="E15" s="39">
        <f>[1]护理0!E42</f>
        <v>2021011101038</v>
      </c>
      <c r="F15" s="38">
        <v>63</v>
      </c>
      <c r="G15" s="38">
        <f t="shared" si="0"/>
        <v>31.5</v>
      </c>
      <c r="H15" s="40">
        <f>VLOOKUP(B15,[4]Sheet1!$B$1:$M$65536,12,0)</f>
        <v>68.2</v>
      </c>
      <c r="I15" s="40">
        <f t="shared" si="1"/>
        <v>34.1</v>
      </c>
      <c r="J15" s="43">
        <f t="shared" si="2"/>
        <v>65.6</v>
      </c>
      <c r="K15" s="43">
        <v>12</v>
      </c>
      <c r="L15" s="43" t="s">
        <v>16</v>
      </c>
      <c r="M15" s="43"/>
    </row>
    <row r="16" ht="21" customHeight="1" spans="1:13">
      <c r="A16" s="6">
        <v>13</v>
      </c>
      <c r="B16" s="37" t="str">
        <f>[1]护理0!C75</f>
        <v>龙柳群</v>
      </c>
      <c r="C16" s="38" t="str">
        <f>[1]护理0!F75</f>
        <v>女</v>
      </c>
      <c r="D16" s="38" t="str">
        <f>[1]护理0!D75</f>
        <v>01</v>
      </c>
      <c r="E16" s="39">
        <f>[1]护理0!E75</f>
        <v>2021011101071</v>
      </c>
      <c r="F16" s="38">
        <v>73.5</v>
      </c>
      <c r="G16" s="38">
        <f t="shared" si="0"/>
        <v>36.75</v>
      </c>
      <c r="H16" s="40">
        <f>VLOOKUP(B16,[4]Sheet1!$B$1:$M$65536,12,0)</f>
        <v>57</v>
      </c>
      <c r="I16" s="40">
        <f t="shared" si="1"/>
        <v>28.5</v>
      </c>
      <c r="J16" s="43">
        <f t="shared" si="2"/>
        <v>65.25</v>
      </c>
      <c r="K16" s="43">
        <v>13</v>
      </c>
      <c r="L16" s="43"/>
      <c r="M16" s="43"/>
    </row>
    <row r="17" ht="21" customHeight="1" spans="1:13">
      <c r="A17" s="6">
        <v>14</v>
      </c>
      <c r="B17" s="37" t="str">
        <f>[1]护理0!C60</f>
        <v>龙元竹</v>
      </c>
      <c r="C17" s="38" t="str">
        <f>[1]护理0!F60</f>
        <v>女</v>
      </c>
      <c r="D17" s="38" t="str">
        <f>[1]护理0!D60</f>
        <v>01</v>
      </c>
      <c r="E17" s="39">
        <f>[1]护理0!E60</f>
        <v>2021011101056</v>
      </c>
      <c r="F17" s="38">
        <v>61.5</v>
      </c>
      <c r="G17" s="38">
        <f t="shared" si="0"/>
        <v>30.75</v>
      </c>
      <c r="H17" s="40">
        <f>VLOOKUP(B17,[4]Sheet1!$B$1:$M$65536,12,0)</f>
        <v>69</v>
      </c>
      <c r="I17" s="40">
        <f t="shared" si="1"/>
        <v>34.5</v>
      </c>
      <c r="J17" s="43">
        <f t="shared" si="2"/>
        <v>65.25</v>
      </c>
      <c r="K17" s="43">
        <v>14</v>
      </c>
      <c r="L17" s="43"/>
      <c r="M17" s="43"/>
    </row>
    <row r="18" ht="21" customHeight="1" spans="1:13">
      <c r="A18" s="6">
        <v>15</v>
      </c>
      <c r="B18" s="37" t="str">
        <f>[1]护理0!C34</f>
        <v>杨秋润</v>
      </c>
      <c r="C18" s="38" t="str">
        <f>[1]护理0!F34</f>
        <v>女</v>
      </c>
      <c r="D18" s="38" t="str">
        <f>[1]护理0!D34</f>
        <v>01</v>
      </c>
      <c r="E18" s="39">
        <f>[1]护理0!E34</f>
        <v>2021011101030</v>
      </c>
      <c r="F18" s="38">
        <v>65.5</v>
      </c>
      <c r="G18" s="38">
        <f t="shared" si="0"/>
        <v>32.75</v>
      </c>
      <c r="H18" s="40">
        <f>VLOOKUP(B18,[4]Sheet1!$B$1:$M$65536,12,0)</f>
        <v>63.6</v>
      </c>
      <c r="I18" s="40">
        <f t="shared" si="1"/>
        <v>31.8</v>
      </c>
      <c r="J18" s="43">
        <f t="shared" si="2"/>
        <v>64.55</v>
      </c>
      <c r="K18" s="43">
        <v>15</v>
      </c>
      <c r="L18" s="43"/>
      <c r="M18" s="43"/>
    </row>
    <row r="19" ht="21" customHeight="1" spans="1:13">
      <c r="A19" s="6">
        <v>16</v>
      </c>
      <c r="B19" s="37" t="str">
        <f>[1]护理0!C40</f>
        <v>欧金燕</v>
      </c>
      <c r="C19" s="38" t="str">
        <f>[1]护理0!F40</f>
        <v>女</v>
      </c>
      <c r="D19" s="38" t="str">
        <f>[1]护理0!D40</f>
        <v>01</v>
      </c>
      <c r="E19" s="39">
        <f>[1]护理0!E40</f>
        <v>2021011101036</v>
      </c>
      <c r="F19" s="38">
        <v>64</v>
      </c>
      <c r="G19" s="38">
        <f t="shared" si="0"/>
        <v>32</v>
      </c>
      <c r="H19" s="40">
        <f>VLOOKUP(B19,[4]Sheet1!$B$1:$M$65536,12,0)</f>
        <v>64.4</v>
      </c>
      <c r="I19" s="40">
        <f t="shared" si="1"/>
        <v>32.2</v>
      </c>
      <c r="J19" s="43">
        <f t="shared" si="2"/>
        <v>64.2</v>
      </c>
      <c r="K19" s="43">
        <v>16</v>
      </c>
      <c r="L19" s="43"/>
      <c r="M19" s="43"/>
    </row>
    <row r="20" ht="21" customHeight="1" spans="1:13">
      <c r="A20" s="6">
        <v>17</v>
      </c>
      <c r="B20" s="37" t="str">
        <f>[1]护理0!C38</f>
        <v>罗圣</v>
      </c>
      <c r="C20" s="38" t="str">
        <f>[1]护理0!F38</f>
        <v>女</v>
      </c>
      <c r="D20" s="38" t="str">
        <f>[1]护理0!D38</f>
        <v>01</v>
      </c>
      <c r="E20" s="39">
        <f>[1]护理0!E38</f>
        <v>2021011101034</v>
      </c>
      <c r="F20" s="38">
        <v>71</v>
      </c>
      <c r="G20" s="38">
        <f t="shared" si="0"/>
        <v>35.5</v>
      </c>
      <c r="H20" s="40">
        <f>VLOOKUP(B20,[4]Sheet1!$B$1:$M$65536,12,0)</f>
        <v>56.2</v>
      </c>
      <c r="I20" s="40">
        <f t="shared" si="1"/>
        <v>28.1</v>
      </c>
      <c r="J20" s="43">
        <f t="shared" si="2"/>
        <v>63.6</v>
      </c>
      <c r="K20" s="43">
        <v>17</v>
      </c>
      <c r="L20" s="43"/>
      <c r="M20" s="43"/>
    </row>
    <row r="21" ht="21" customHeight="1" spans="1:13">
      <c r="A21" s="6">
        <v>18</v>
      </c>
      <c r="B21" s="37" t="str">
        <f>[1]护理0!C48</f>
        <v>吴文兰</v>
      </c>
      <c r="C21" s="38" t="str">
        <f>[1]护理0!F48</f>
        <v>女</v>
      </c>
      <c r="D21" s="38" t="str">
        <f>[1]护理0!D48</f>
        <v>01</v>
      </c>
      <c r="E21" s="39">
        <f>[1]护理0!E48</f>
        <v>2021011101044</v>
      </c>
      <c r="F21" s="38">
        <v>66.5</v>
      </c>
      <c r="G21" s="38">
        <f t="shared" si="0"/>
        <v>33.25</v>
      </c>
      <c r="H21" s="40">
        <f>VLOOKUP(B21,[4]Sheet1!$B$1:$M$65536,12,0)</f>
        <v>59.8</v>
      </c>
      <c r="I21" s="40">
        <f t="shared" si="1"/>
        <v>29.9</v>
      </c>
      <c r="J21" s="43">
        <f t="shared" si="2"/>
        <v>63.15</v>
      </c>
      <c r="K21" s="43">
        <v>18</v>
      </c>
      <c r="L21" s="43"/>
      <c r="M21" s="43"/>
    </row>
    <row r="22" ht="21" customHeight="1" spans="1:13">
      <c r="A22" s="6">
        <v>19</v>
      </c>
      <c r="B22" s="37" t="str">
        <f>[1]护理0!C50</f>
        <v>龙孟梅</v>
      </c>
      <c r="C22" s="38" t="str">
        <f>[1]护理0!F50</f>
        <v>女</v>
      </c>
      <c r="D22" s="38" t="str">
        <f>[1]护理0!D50</f>
        <v>01</v>
      </c>
      <c r="E22" s="39">
        <f>[1]护理0!E50</f>
        <v>2021011101046</v>
      </c>
      <c r="F22" s="38">
        <v>67.5</v>
      </c>
      <c r="G22" s="38">
        <f t="shared" si="0"/>
        <v>33.75</v>
      </c>
      <c r="H22" s="40">
        <v>58.4</v>
      </c>
      <c r="I22" s="40">
        <f t="shared" si="1"/>
        <v>29.2</v>
      </c>
      <c r="J22" s="43">
        <f t="shared" si="2"/>
        <v>62.95</v>
      </c>
      <c r="K22" s="43">
        <v>19</v>
      </c>
      <c r="L22" s="43"/>
      <c r="M22" s="43"/>
    </row>
    <row r="23" ht="21" customHeight="1" spans="1:13">
      <c r="A23" s="6">
        <v>20</v>
      </c>
      <c r="B23" s="37" t="str">
        <f>[1]护理0!C11</f>
        <v>吴洲昌</v>
      </c>
      <c r="C23" s="38" t="str">
        <f>[1]护理0!F11</f>
        <v>男</v>
      </c>
      <c r="D23" s="38" t="str">
        <f>[1]护理0!D11</f>
        <v>01</v>
      </c>
      <c r="E23" s="39">
        <f>[1]护理0!E11</f>
        <v>2021011101007</v>
      </c>
      <c r="F23" s="38">
        <v>70</v>
      </c>
      <c r="G23" s="38">
        <f t="shared" si="0"/>
        <v>35</v>
      </c>
      <c r="H23" s="40">
        <f>VLOOKUP(B23,[4]Sheet1!$B$1:$M$65536,12,0)</f>
        <v>55.8</v>
      </c>
      <c r="I23" s="40">
        <f t="shared" si="1"/>
        <v>27.9</v>
      </c>
      <c r="J23" s="43">
        <f t="shared" si="2"/>
        <v>62.9</v>
      </c>
      <c r="K23" s="43">
        <v>20</v>
      </c>
      <c r="L23" s="43"/>
      <c r="M23" s="43"/>
    </row>
    <row r="24" ht="21" customHeight="1" spans="1:13">
      <c r="A24" s="6">
        <v>21</v>
      </c>
      <c r="B24" s="37" t="str">
        <f>[1]护理0!C10</f>
        <v>龙立诗</v>
      </c>
      <c r="C24" s="38" t="str">
        <f>[1]护理0!F10</f>
        <v>男</v>
      </c>
      <c r="D24" s="38" t="str">
        <f>[1]护理0!D10</f>
        <v>01</v>
      </c>
      <c r="E24" s="39">
        <f>[1]护理0!E10</f>
        <v>2021011101006</v>
      </c>
      <c r="F24" s="38">
        <v>69.5</v>
      </c>
      <c r="G24" s="38">
        <f t="shared" si="0"/>
        <v>34.75</v>
      </c>
      <c r="H24" s="40">
        <f>VLOOKUP(B24,[4]Sheet1!$B$1:$M$65536,12,0)</f>
        <v>54.4</v>
      </c>
      <c r="I24" s="40">
        <f t="shared" si="1"/>
        <v>27.2</v>
      </c>
      <c r="J24" s="43">
        <f t="shared" si="2"/>
        <v>61.95</v>
      </c>
      <c r="K24" s="43">
        <v>21</v>
      </c>
      <c r="L24" s="43"/>
      <c r="M24" s="43"/>
    </row>
    <row r="25" ht="21" customHeight="1" spans="1:13">
      <c r="A25" s="6">
        <v>22</v>
      </c>
      <c r="B25" s="37" t="str">
        <f>[1]护理0!C72</f>
        <v>邹松</v>
      </c>
      <c r="C25" s="38" t="str">
        <f>[1]护理0!F72</f>
        <v>男</v>
      </c>
      <c r="D25" s="38" t="str">
        <f>[1]护理0!D72</f>
        <v>01</v>
      </c>
      <c r="E25" s="39">
        <f>[1]护理0!E72</f>
        <v>2021011101068</v>
      </c>
      <c r="F25" s="38">
        <v>69.5</v>
      </c>
      <c r="G25" s="38">
        <f t="shared" ref="G25:G40" si="3">F25*0.5</f>
        <v>34.75</v>
      </c>
      <c r="H25" s="40">
        <f>VLOOKUP(B25,[4]Sheet1!$B$1:$M$65536,12,0)</f>
        <v>54.4</v>
      </c>
      <c r="I25" s="40">
        <f t="shared" ref="I25:I40" si="4">H25*0.5</f>
        <v>27.2</v>
      </c>
      <c r="J25" s="43">
        <f t="shared" ref="J25:J40" si="5">G25+I25</f>
        <v>61.95</v>
      </c>
      <c r="K25" s="43">
        <v>22</v>
      </c>
      <c r="L25" s="43"/>
      <c r="M25" s="43"/>
    </row>
    <row r="26" ht="21" customHeight="1" spans="1:13">
      <c r="A26" s="6">
        <v>23</v>
      </c>
      <c r="B26" s="37" t="str">
        <f>[1]护理0!C78</f>
        <v>吴琴琴</v>
      </c>
      <c r="C26" s="38" t="str">
        <f>[1]护理0!F78</f>
        <v>女</v>
      </c>
      <c r="D26" s="38" t="str">
        <f>[1]护理0!D78</f>
        <v>01</v>
      </c>
      <c r="E26" s="39">
        <f>[1]护理0!E78</f>
        <v>2021011101074</v>
      </c>
      <c r="F26" s="38">
        <v>64</v>
      </c>
      <c r="G26" s="38">
        <f t="shared" si="3"/>
        <v>32</v>
      </c>
      <c r="H26" s="40">
        <f>VLOOKUP(B26,[4]Sheet1!$B$1:$M$65536,12,0)</f>
        <v>59.8</v>
      </c>
      <c r="I26" s="40">
        <f t="shared" si="4"/>
        <v>29.9</v>
      </c>
      <c r="J26" s="43">
        <f t="shared" si="5"/>
        <v>61.9</v>
      </c>
      <c r="K26" s="43">
        <v>23</v>
      </c>
      <c r="L26" s="43"/>
      <c r="M26" s="43"/>
    </row>
    <row r="27" ht="21" customHeight="1" spans="1:13">
      <c r="A27" s="6">
        <v>24</v>
      </c>
      <c r="B27" s="37" t="str">
        <f>[1]护理0!C61</f>
        <v>周鸿</v>
      </c>
      <c r="C27" s="38" t="str">
        <f>[1]护理0!F61</f>
        <v>女</v>
      </c>
      <c r="D27" s="38" t="str">
        <f>[1]护理0!D61</f>
        <v>01</v>
      </c>
      <c r="E27" s="39">
        <f>[1]护理0!E61</f>
        <v>2021011101057</v>
      </c>
      <c r="F27" s="38">
        <v>64.5</v>
      </c>
      <c r="G27" s="38">
        <f t="shared" si="3"/>
        <v>32.25</v>
      </c>
      <c r="H27" s="40">
        <f>VLOOKUP(B27,[4]Sheet1!$B$1:$M$65536,12,0)</f>
        <v>57.6</v>
      </c>
      <c r="I27" s="40">
        <f t="shared" si="4"/>
        <v>28.8</v>
      </c>
      <c r="J27" s="43">
        <f t="shared" si="5"/>
        <v>61.05</v>
      </c>
      <c r="K27" s="43">
        <v>24</v>
      </c>
      <c r="L27" s="43"/>
      <c r="M27" s="43"/>
    </row>
    <row r="28" ht="21" customHeight="1" spans="1:13">
      <c r="A28" s="6">
        <v>25</v>
      </c>
      <c r="B28" s="37" t="str">
        <f>[1]护理0!C25</f>
        <v>刘耀平</v>
      </c>
      <c r="C28" s="38" t="str">
        <f>[1]护理0!F25</f>
        <v>女</v>
      </c>
      <c r="D28" s="38" t="str">
        <f>[1]护理0!D25</f>
        <v>01</v>
      </c>
      <c r="E28" s="39">
        <f>[1]护理0!E25</f>
        <v>2021011101021</v>
      </c>
      <c r="F28" s="38">
        <v>63</v>
      </c>
      <c r="G28" s="38">
        <f t="shared" si="3"/>
        <v>31.5</v>
      </c>
      <c r="H28" s="40">
        <f>VLOOKUP(B28,[4]Sheet1!$B$1:$M$65536,12,0)</f>
        <v>58.8</v>
      </c>
      <c r="I28" s="40">
        <f t="shared" si="4"/>
        <v>29.4</v>
      </c>
      <c r="J28" s="43">
        <f t="shared" si="5"/>
        <v>60.9</v>
      </c>
      <c r="K28" s="43">
        <v>25</v>
      </c>
      <c r="L28" s="43"/>
      <c r="M28" s="43"/>
    </row>
    <row r="29" ht="21" customHeight="1" spans="1:13">
      <c r="A29" s="6">
        <v>26</v>
      </c>
      <c r="B29" s="37" t="str">
        <f>[1]护理0!C31</f>
        <v>朱芳炫</v>
      </c>
      <c r="C29" s="38" t="str">
        <f>[1]护理0!F31</f>
        <v>女</v>
      </c>
      <c r="D29" s="38" t="str">
        <f>[1]护理0!D31</f>
        <v>01</v>
      </c>
      <c r="E29" s="39">
        <f>[1]护理0!E31</f>
        <v>2021011101027</v>
      </c>
      <c r="F29" s="38">
        <v>71</v>
      </c>
      <c r="G29" s="38">
        <f t="shared" si="3"/>
        <v>35.5</v>
      </c>
      <c r="H29" s="40">
        <f>VLOOKUP(B29,[4]Sheet1!$B$1:$M$65536,12,0)</f>
        <v>50.4</v>
      </c>
      <c r="I29" s="40">
        <f t="shared" si="4"/>
        <v>25.2</v>
      </c>
      <c r="J29" s="43">
        <f t="shared" si="5"/>
        <v>60.7</v>
      </c>
      <c r="K29" s="43">
        <v>26</v>
      </c>
      <c r="L29" s="43"/>
      <c r="M29" s="43"/>
    </row>
    <row r="30" ht="21" customHeight="1" spans="1:13">
      <c r="A30" s="6">
        <v>27</v>
      </c>
      <c r="B30" s="37" t="str">
        <f>[1]护理0!C30</f>
        <v>罗霄</v>
      </c>
      <c r="C30" s="38" t="str">
        <f>[1]护理0!F30</f>
        <v>男</v>
      </c>
      <c r="D30" s="38" t="str">
        <f>[1]护理0!D30</f>
        <v>01</v>
      </c>
      <c r="E30" s="39">
        <f>[1]护理0!E30</f>
        <v>2021011101026</v>
      </c>
      <c r="F30" s="38">
        <v>63</v>
      </c>
      <c r="G30" s="38">
        <f t="shared" si="3"/>
        <v>31.5</v>
      </c>
      <c r="H30" s="40">
        <f>VLOOKUP(B30,[4]Sheet1!$B$1:$M$65536,12,0)</f>
        <v>57.8</v>
      </c>
      <c r="I30" s="40">
        <f t="shared" si="4"/>
        <v>28.9</v>
      </c>
      <c r="J30" s="43">
        <f t="shared" si="5"/>
        <v>60.4</v>
      </c>
      <c r="K30" s="43">
        <v>27</v>
      </c>
      <c r="L30" s="43"/>
      <c r="M30" s="43"/>
    </row>
    <row r="31" ht="21" customHeight="1" spans="1:13">
      <c r="A31" s="6">
        <v>28</v>
      </c>
      <c r="B31" s="37" t="str">
        <f>[1]护理0!C73</f>
        <v>龙灿兰</v>
      </c>
      <c r="C31" s="38" t="str">
        <f>[1]护理0!F73</f>
        <v>女</v>
      </c>
      <c r="D31" s="38" t="str">
        <f>[1]护理0!D73</f>
        <v>01</v>
      </c>
      <c r="E31" s="39">
        <f>[1]护理0!E73</f>
        <v>2021011101069</v>
      </c>
      <c r="F31" s="38">
        <v>66</v>
      </c>
      <c r="G31" s="38">
        <f t="shared" si="3"/>
        <v>33</v>
      </c>
      <c r="H31" s="40">
        <f>VLOOKUP(B31,[4]Sheet1!$B$1:$M$65536,12,0)</f>
        <v>54</v>
      </c>
      <c r="I31" s="40">
        <f t="shared" si="4"/>
        <v>27</v>
      </c>
      <c r="J31" s="43">
        <f t="shared" si="5"/>
        <v>60</v>
      </c>
      <c r="K31" s="43">
        <v>28</v>
      </c>
      <c r="L31" s="43"/>
      <c r="M31" s="43"/>
    </row>
    <row r="32" ht="21" customHeight="1" spans="1:13">
      <c r="A32" s="6">
        <v>29</v>
      </c>
      <c r="B32" s="37" t="str">
        <f>[1]护理0!C20</f>
        <v>杨巧林</v>
      </c>
      <c r="C32" s="38" t="str">
        <f>[1]护理0!F20</f>
        <v>女</v>
      </c>
      <c r="D32" s="38" t="str">
        <f>[1]护理0!D20</f>
        <v>01</v>
      </c>
      <c r="E32" s="39">
        <f>[1]护理0!E20</f>
        <v>2021011101016</v>
      </c>
      <c r="F32" s="38">
        <v>65</v>
      </c>
      <c r="G32" s="38">
        <f t="shared" si="3"/>
        <v>32.5</v>
      </c>
      <c r="H32" s="40">
        <f>VLOOKUP(B32,[4]Sheet1!$B$1:$M$65536,12,0)</f>
        <v>54.8</v>
      </c>
      <c r="I32" s="40">
        <f t="shared" si="4"/>
        <v>27.4</v>
      </c>
      <c r="J32" s="43">
        <f t="shared" si="5"/>
        <v>59.9</v>
      </c>
      <c r="K32" s="43">
        <v>29</v>
      </c>
      <c r="L32" s="43"/>
      <c r="M32" s="43"/>
    </row>
    <row r="33" ht="21" customHeight="1" spans="1:13">
      <c r="A33" s="6">
        <v>30</v>
      </c>
      <c r="B33" s="37" t="str">
        <f>[1]护理0!C59</f>
        <v>杨璐</v>
      </c>
      <c r="C33" s="38" t="str">
        <f>[1]护理0!F59</f>
        <v>女</v>
      </c>
      <c r="D33" s="38" t="str">
        <f>[1]护理0!D59</f>
        <v>01</v>
      </c>
      <c r="E33" s="39">
        <f>[1]护理0!E59</f>
        <v>2021011101055</v>
      </c>
      <c r="F33" s="38">
        <v>66</v>
      </c>
      <c r="G33" s="38">
        <f t="shared" si="3"/>
        <v>33</v>
      </c>
      <c r="H33" s="40">
        <f>VLOOKUP(B33,[4]Sheet1!$B$1:$M$65536,12,0)</f>
        <v>51.8</v>
      </c>
      <c r="I33" s="40">
        <f t="shared" si="4"/>
        <v>25.9</v>
      </c>
      <c r="J33" s="43">
        <f t="shared" si="5"/>
        <v>58.9</v>
      </c>
      <c r="K33" s="43">
        <v>30</v>
      </c>
      <c r="L33" s="43"/>
      <c r="M33" s="43"/>
    </row>
    <row r="34" ht="21" customHeight="1" spans="1:13">
      <c r="A34" s="6">
        <v>31</v>
      </c>
      <c r="B34" s="37" t="str">
        <f>[1]护理0!C45</f>
        <v>龙丽灵</v>
      </c>
      <c r="C34" s="38" t="str">
        <f>[1]护理0!F45</f>
        <v>女</v>
      </c>
      <c r="D34" s="38" t="str">
        <f>[1]护理0!D45</f>
        <v>01</v>
      </c>
      <c r="E34" s="39">
        <f>[1]护理0!E45</f>
        <v>2021011101041</v>
      </c>
      <c r="F34" s="38">
        <v>61.5</v>
      </c>
      <c r="G34" s="38">
        <f t="shared" si="3"/>
        <v>30.75</v>
      </c>
      <c r="H34" s="40">
        <f>VLOOKUP(B34,[4]Sheet1!$B$1:$M$65536,12,0)</f>
        <v>56.2</v>
      </c>
      <c r="I34" s="40">
        <f t="shared" si="4"/>
        <v>28.1</v>
      </c>
      <c r="J34" s="43">
        <f t="shared" si="5"/>
        <v>58.85</v>
      </c>
      <c r="K34" s="43">
        <v>31</v>
      </c>
      <c r="L34" s="43"/>
      <c r="M34" s="43"/>
    </row>
    <row r="35" ht="21" customHeight="1" spans="1:13">
      <c r="A35" s="6">
        <v>32</v>
      </c>
      <c r="B35" s="37" t="str">
        <f>[1]护理0!C7</f>
        <v>杨艺佳</v>
      </c>
      <c r="C35" s="38" t="str">
        <f>[1]护理0!F7</f>
        <v>女</v>
      </c>
      <c r="D35" s="38" t="str">
        <f>[1]护理0!D7</f>
        <v>01</v>
      </c>
      <c r="E35" s="39">
        <f>[1]护理0!E7</f>
        <v>2021011101003</v>
      </c>
      <c r="F35" s="38">
        <v>61.5</v>
      </c>
      <c r="G35" s="38">
        <f t="shared" si="3"/>
        <v>30.75</v>
      </c>
      <c r="H35" s="40">
        <f>VLOOKUP(B35,[4]Sheet1!$B$1:$M$65536,12,0)</f>
        <v>55.8</v>
      </c>
      <c r="I35" s="40">
        <f t="shared" si="4"/>
        <v>27.9</v>
      </c>
      <c r="J35" s="43">
        <f t="shared" si="5"/>
        <v>58.65</v>
      </c>
      <c r="K35" s="43">
        <v>32</v>
      </c>
      <c r="L35" s="43"/>
      <c r="M35" s="43"/>
    </row>
    <row r="36" ht="21" customHeight="1" spans="1:13">
      <c r="A36" s="6">
        <v>33</v>
      </c>
      <c r="B36" s="37" t="str">
        <f>[1]护理0!C70</f>
        <v>吴谋健</v>
      </c>
      <c r="C36" s="38" t="str">
        <f>[1]护理0!F70</f>
        <v>女</v>
      </c>
      <c r="D36" s="38" t="str">
        <f>[1]护理0!D70</f>
        <v>01</v>
      </c>
      <c r="E36" s="39">
        <f>[1]护理0!E70</f>
        <v>2021011101066</v>
      </c>
      <c r="F36" s="38">
        <v>63</v>
      </c>
      <c r="G36" s="38">
        <f t="shared" si="3"/>
        <v>31.5</v>
      </c>
      <c r="H36" s="40">
        <f>VLOOKUP(B36,[4]Sheet1!$B$1:$M$65536,12,0)</f>
        <v>53.6</v>
      </c>
      <c r="I36" s="40">
        <f t="shared" si="4"/>
        <v>26.8</v>
      </c>
      <c r="J36" s="43">
        <f t="shared" si="5"/>
        <v>58.3</v>
      </c>
      <c r="K36" s="43">
        <v>33</v>
      </c>
      <c r="L36" s="43"/>
      <c r="M36" s="43"/>
    </row>
    <row r="37" ht="21" customHeight="1" spans="1:13">
      <c r="A37" s="6">
        <v>34</v>
      </c>
      <c r="B37" s="37" t="str">
        <f>[1]护理0!C67</f>
        <v>黄爱娣</v>
      </c>
      <c r="C37" s="38" t="str">
        <f>[1]护理0!F67</f>
        <v>女</v>
      </c>
      <c r="D37" s="38" t="str">
        <f>[1]护理0!D67</f>
        <v>01</v>
      </c>
      <c r="E37" s="39">
        <f>[1]护理0!E67</f>
        <v>2021011101063</v>
      </c>
      <c r="F37" s="38">
        <v>64</v>
      </c>
      <c r="G37" s="38">
        <f t="shared" si="3"/>
        <v>32</v>
      </c>
      <c r="H37" s="40">
        <f>VLOOKUP(B37,[4]Sheet1!$B$1:$M$65536,12,0)</f>
        <v>51.8</v>
      </c>
      <c r="I37" s="40">
        <f t="shared" si="4"/>
        <v>25.9</v>
      </c>
      <c r="J37" s="43">
        <f t="shared" si="5"/>
        <v>57.9</v>
      </c>
      <c r="K37" s="43">
        <v>34</v>
      </c>
      <c r="L37" s="43"/>
      <c r="M37" s="43"/>
    </row>
    <row r="38" ht="21" customHeight="1" spans="1:13">
      <c r="A38" s="6">
        <v>35</v>
      </c>
      <c r="B38" s="37" t="str">
        <f>[1]护理0!C83</f>
        <v>张开仕</v>
      </c>
      <c r="C38" s="38" t="str">
        <f>[1]护理0!F83</f>
        <v>男</v>
      </c>
      <c r="D38" s="38" t="str">
        <f>[1]护理0!D83</f>
        <v>01</v>
      </c>
      <c r="E38" s="39">
        <f>[1]护理0!E83</f>
        <v>2021011101079</v>
      </c>
      <c r="F38" s="38">
        <v>62</v>
      </c>
      <c r="G38" s="38">
        <f t="shared" si="3"/>
        <v>31</v>
      </c>
      <c r="H38" s="40">
        <f>VLOOKUP(B38,[4]Sheet1!$B$1:$M$65536,12,0)</f>
        <v>53.8</v>
      </c>
      <c r="I38" s="40">
        <f t="shared" si="4"/>
        <v>26.9</v>
      </c>
      <c r="J38" s="43">
        <f t="shared" si="5"/>
        <v>57.9</v>
      </c>
      <c r="K38" s="43">
        <v>35</v>
      </c>
      <c r="L38" s="43"/>
      <c r="M38" s="43"/>
    </row>
    <row r="39" ht="21" customHeight="1" spans="1:13">
      <c r="A39" s="6">
        <v>36</v>
      </c>
      <c r="B39" s="37" t="str">
        <f>[1]护理0!C57</f>
        <v>杨秋桃</v>
      </c>
      <c r="C39" s="38" t="str">
        <f>[1]护理0!F57</f>
        <v>女</v>
      </c>
      <c r="D39" s="38" t="str">
        <f>[1]护理0!D57</f>
        <v>01</v>
      </c>
      <c r="E39" s="39">
        <f>[1]护理0!E57</f>
        <v>2021011101053</v>
      </c>
      <c r="F39" s="38">
        <v>61.5</v>
      </c>
      <c r="G39" s="38">
        <f t="shared" si="3"/>
        <v>30.75</v>
      </c>
      <c r="H39" s="40">
        <f>VLOOKUP(B39,[4]Sheet1!$B$1:$M$65536,12,0)</f>
        <v>54.2</v>
      </c>
      <c r="I39" s="40">
        <f t="shared" si="4"/>
        <v>27.1</v>
      </c>
      <c r="J39" s="43">
        <f t="shared" si="5"/>
        <v>57.85</v>
      </c>
      <c r="K39" s="43">
        <v>36</v>
      </c>
      <c r="L39" s="43"/>
      <c r="M39" s="43"/>
    </row>
    <row r="40" ht="21" customHeight="1" spans="1:13">
      <c r="A40" s="6">
        <v>37</v>
      </c>
      <c r="B40" s="37" t="str">
        <f>[1]护理0!C24</f>
        <v>胡晓岚</v>
      </c>
      <c r="C40" s="38" t="str">
        <f>[1]护理0!F24</f>
        <v>女</v>
      </c>
      <c r="D40" s="38" t="str">
        <f>[1]护理0!D24</f>
        <v>01</v>
      </c>
      <c r="E40" s="39">
        <f>[1]护理0!E24</f>
        <v>2021011101020</v>
      </c>
      <c r="F40" s="38">
        <v>66</v>
      </c>
      <c r="G40" s="38">
        <f t="shared" si="3"/>
        <v>33</v>
      </c>
      <c r="H40" s="40">
        <f>VLOOKUP(B40,[4]Sheet1!$B$1:$M$65536,12,0)</f>
        <v>33</v>
      </c>
      <c r="I40" s="40">
        <f t="shared" si="4"/>
        <v>16.5</v>
      </c>
      <c r="J40" s="43">
        <f t="shared" si="5"/>
        <v>49.5</v>
      </c>
      <c r="K40" s="43">
        <v>37</v>
      </c>
      <c r="L40" s="43"/>
      <c r="M40" s="43"/>
    </row>
  </sheetData>
  <autoFilter ref="A3:L40">
    <sortState ref="A3:L40">
      <sortCondition ref="J2:J82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236111111111111" right="0.118055555555556" top="0.472222222222222" bottom="0.393055555555556" header="0.275" footer="0.2361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P2" sqref="P2"/>
    </sheetView>
  </sheetViews>
  <sheetFormatPr defaultColWidth="9" defaultRowHeight="14.25"/>
  <cols>
    <col min="1" max="1" width="4.625" style="11" customWidth="1"/>
    <col min="2" max="2" width="8" style="12" customWidth="1"/>
    <col min="3" max="3" width="5.125" style="9" customWidth="1"/>
    <col min="4" max="4" width="7.125" style="9" customWidth="1"/>
    <col min="5" max="5" width="15.125" style="10" customWidth="1"/>
    <col min="6" max="6" width="8.25" style="9" customWidth="1"/>
    <col min="7" max="7" width="13" style="9" customWidth="1"/>
    <col min="8" max="8" width="10.5" style="9" customWidth="1"/>
    <col min="9" max="9" width="11.5" style="9" customWidth="1"/>
    <col min="10" max="16384" width="9" style="9"/>
  </cols>
  <sheetData>
    <row r="1" s="9" customFormat="1" ht="73" customHeight="1" spans="1:13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="9" customFormat="1" ht="28" customHeight="1" spans="1:13">
      <c r="A2" s="15" t="s">
        <v>1</v>
      </c>
      <c r="B2" s="15" t="s">
        <v>2</v>
      </c>
      <c r="C2" s="15" t="s">
        <v>3</v>
      </c>
      <c r="D2" s="17" t="s">
        <v>4</v>
      </c>
      <c r="E2" s="17" t="s">
        <v>5</v>
      </c>
      <c r="F2" s="26" t="s">
        <v>6</v>
      </c>
      <c r="G2" s="26"/>
      <c r="H2" s="26" t="s">
        <v>7</v>
      </c>
      <c r="I2" s="26"/>
      <c r="J2" s="29" t="s">
        <v>18</v>
      </c>
      <c r="K2" s="29" t="s">
        <v>9</v>
      </c>
      <c r="L2" s="29" t="s">
        <v>10</v>
      </c>
      <c r="M2" s="20" t="s">
        <v>11</v>
      </c>
    </row>
    <row r="3" s="10" customFormat="1" ht="34" customHeight="1" spans="1:13">
      <c r="A3" s="15"/>
      <c r="B3" s="15"/>
      <c r="C3" s="15"/>
      <c r="D3" s="17"/>
      <c r="E3" s="17"/>
      <c r="F3" s="17" t="s">
        <v>12</v>
      </c>
      <c r="G3" s="19" t="s">
        <v>13</v>
      </c>
      <c r="H3" s="19" t="s">
        <v>7</v>
      </c>
      <c r="I3" s="19" t="s">
        <v>19</v>
      </c>
      <c r="J3" s="30"/>
      <c r="K3" s="30"/>
      <c r="L3" s="30"/>
      <c r="M3" s="20"/>
    </row>
    <row r="4" s="10" customFormat="1" ht="34" customHeight="1" spans="1:13">
      <c r="A4" s="21">
        <v>1</v>
      </c>
      <c r="B4" s="27" t="str">
        <f>[2]药学!C8</f>
        <v>杨茜</v>
      </c>
      <c r="C4" s="22" t="str">
        <f>[2]药学!F8</f>
        <v>女</v>
      </c>
      <c r="D4" s="22" t="str">
        <f>[2]药学!D8</f>
        <v>03</v>
      </c>
      <c r="E4" s="28">
        <f>[2]药学!E8</f>
        <v>2021011103004</v>
      </c>
      <c r="F4" s="22">
        <v>61</v>
      </c>
      <c r="G4" s="22">
        <f t="shared" ref="G4:G9" si="0">F4*0.5</f>
        <v>30.5</v>
      </c>
      <c r="H4" s="22">
        <f>VLOOKUP(B4,[5]药学!$B$1:$M$65536,12,0)</f>
        <v>81.8</v>
      </c>
      <c r="I4" s="22">
        <f t="shared" ref="I4:I9" si="1">H4*0.5</f>
        <v>40.9</v>
      </c>
      <c r="J4" s="22">
        <f t="shared" ref="J4:J9" si="2">G4+I4</f>
        <v>71.4</v>
      </c>
      <c r="K4" s="22">
        <v>1</v>
      </c>
      <c r="L4" s="22" t="s">
        <v>16</v>
      </c>
      <c r="M4" s="20"/>
    </row>
    <row r="5" s="10" customFormat="1" ht="34" customHeight="1" spans="1:13">
      <c r="A5" s="21">
        <v>3</v>
      </c>
      <c r="B5" s="27" t="str">
        <f>[2]药学!C19</f>
        <v>杨小倩</v>
      </c>
      <c r="C5" s="22" t="str">
        <f>[2]药学!F19</f>
        <v>女</v>
      </c>
      <c r="D5" s="22" t="str">
        <f>[2]药学!D19</f>
        <v>03</v>
      </c>
      <c r="E5" s="28">
        <f>[2]药学!E19</f>
        <v>2021011103015</v>
      </c>
      <c r="F5" s="22">
        <v>53</v>
      </c>
      <c r="G5" s="22">
        <f t="shared" si="0"/>
        <v>26.5</v>
      </c>
      <c r="H5" s="22">
        <f>VLOOKUP(B5,[5]药学!$B$1:$M$65536,12,0)</f>
        <v>73.8</v>
      </c>
      <c r="I5" s="22">
        <f t="shared" si="1"/>
        <v>36.9</v>
      </c>
      <c r="J5" s="22">
        <f t="shared" si="2"/>
        <v>63.4</v>
      </c>
      <c r="K5" s="22">
        <v>2</v>
      </c>
      <c r="L5" s="22" t="s">
        <v>16</v>
      </c>
      <c r="M5" s="20"/>
    </row>
    <row r="6" s="10" customFormat="1" ht="34" customHeight="1" spans="1:13">
      <c r="A6" s="21">
        <v>5</v>
      </c>
      <c r="B6" s="27" t="str">
        <f>[2]药学!C18</f>
        <v>王春莉</v>
      </c>
      <c r="C6" s="22" t="str">
        <f>[2]药学!F18</f>
        <v>女</v>
      </c>
      <c r="D6" s="22" t="str">
        <f>[2]药学!D18</f>
        <v>03</v>
      </c>
      <c r="E6" s="28">
        <f>[2]药学!E18</f>
        <v>2021011103014</v>
      </c>
      <c r="F6" s="22">
        <v>38</v>
      </c>
      <c r="G6" s="22">
        <f t="shared" si="0"/>
        <v>19</v>
      </c>
      <c r="H6" s="22">
        <f>VLOOKUP(B6,[5]药学!$B$1:$M$65536,12,0)</f>
        <v>80.6</v>
      </c>
      <c r="I6" s="22">
        <f t="shared" si="1"/>
        <v>40.3</v>
      </c>
      <c r="J6" s="22">
        <f t="shared" si="2"/>
        <v>59.3</v>
      </c>
      <c r="K6" s="22">
        <v>3</v>
      </c>
      <c r="L6" s="22"/>
      <c r="M6" s="20"/>
    </row>
    <row r="7" s="10" customFormat="1" ht="34" customHeight="1" spans="1:13">
      <c r="A7" s="21">
        <v>2</v>
      </c>
      <c r="B7" s="27" t="str">
        <f>[2]药学!C7</f>
        <v>刘明秀</v>
      </c>
      <c r="C7" s="22" t="str">
        <f>[2]药学!F7</f>
        <v>女</v>
      </c>
      <c r="D7" s="22" t="str">
        <f>[2]药学!D7</f>
        <v>03</v>
      </c>
      <c r="E7" s="28">
        <f>[2]药学!E7</f>
        <v>2021011103003</v>
      </c>
      <c r="F7" s="22">
        <v>53</v>
      </c>
      <c r="G7" s="22">
        <f t="shared" si="0"/>
        <v>26.5</v>
      </c>
      <c r="H7" s="22">
        <f>VLOOKUP(B7,[5]药学!$B$1:$M$65536,12,0)</f>
        <v>57</v>
      </c>
      <c r="I7" s="22">
        <f t="shared" si="1"/>
        <v>28.5</v>
      </c>
      <c r="J7" s="22">
        <f t="shared" si="2"/>
        <v>55</v>
      </c>
      <c r="K7" s="22">
        <v>4</v>
      </c>
      <c r="L7" s="22"/>
      <c r="M7" s="20"/>
    </row>
    <row r="8" s="10" customFormat="1" ht="34" customHeight="1" spans="1:13">
      <c r="A8" s="21">
        <v>4</v>
      </c>
      <c r="B8" s="27" t="str">
        <f>[2]药学!C9</f>
        <v>吴久翠</v>
      </c>
      <c r="C8" s="22" t="str">
        <f>[2]药学!F9</f>
        <v>女</v>
      </c>
      <c r="D8" s="22" t="str">
        <f>[2]药学!D9</f>
        <v>03</v>
      </c>
      <c r="E8" s="28">
        <f>[2]药学!E9</f>
        <v>2021011103005</v>
      </c>
      <c r="F8" s="22">
        <v>40</v>
      </c>
      <c r="G8" s="22">
        <f t="shared" si="0"/>
        <v>20</v>
      </c>
      <c r="H8" s="22">
        <f>VLOOKUP(B8,[5]药学!$B$1:$M$65536,12,0)</f>
        <v>62</v>
      </c>
      <c r="I8" s="22">
        <f t="shared" si="1"/>
        <v>31</v>
      </c>
      <c r="J8" s="22">
        <f t="shared" si="2"/>
        <v>51</v>
      </c>
      <c r="K8" s="22">
        <v>5</v>
      </c>
      <c r="L8" s="22"/>
      <c r="M8" s="20"/>
    </row>
    <row r="9" s="10" customFormat="1" ht="34" customHeight="1" spans="1:13">
      <c r="A9" s="21">
        <v>6</v>
      </c>
      <c r="B9" s="27" t="str">
        <f>[2]药学!C11</f>
        <v>杨序丽</v>
      </c>
      <c r="C9" s="22" t="str">
        <f>[2]药学!F11</f>
        <v>女</v>
      </c>
      <c r="D9" s="22" t="str">
        <f>[2]药学!D11</f>
        <v>03</v>
      </c>
      <c r="E9" s="28">
        <f>[2]药学!E11</f>
        <v>2021011103007</v>
      </c>
      <c r="F9" s="22">
        <v>37</v>
      </c>
      <c r="G9" s="22">
        <f t="shared" si="0"/>
        <v>18.5</v>
      </c>
      <c r="H9" s="22">
        <f>VLOOKUP(B9,[5]药学!$B$1:$M$65536,12,0)</f>
        <v>61.2</v>
      </c>
      <c r="I9" s="22">
        <f t="shared" si="1"/>
        <v>30.6</v>
      </c>
      <c r="J9" s="22">
        <f t="shared" si="2"/>
        <v>49.1</v>
      </c>
      <c r="K9" s="22">
        <v>6</v>
      </c>
      <c r="L9" s="22"/>
      <c r="M9" s="20"/>
    </row>
  </sheetData>
  <autoFilter ref="A3:L9">
    <sortState ref="A3:L9">
      <sortCondition ref="J2" descending="1"/>
    </sortState>
    <extLst/>
  </autoFilter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ageMargins left="0.354166666666667" right="0.236111111111111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L4" sqref="L4"/>
    </sheetView>
  </sheetViews>
  <sheetFormatPr defaultColWidth="9" defaultRowHeight="14.25" outlineLevelRow="5"/>
  <cols>
    <col min="1" max="1" width="4.625" style="11" customWidth="1"/>
    <col min="2" max="2" width="8" style="12" customWidth="1"/>
    <col min="3" max="3" width="5.125" style="9" customWidth="1"/>
    <col min="4" max="4" width="8.25" style="9" customWidth="1"/>
    <col min="5" max="5" width="15.125" style="9" customWidth="1"/>
    <col min="6" max="6" width="10.5" style="9" customWidth="1"/>
    <col min="7" max="7" width="13.25" style="9" customWidth="1"/>
    <col min="8" max="8" width="11" style="9" customWidth="1"/>
    <col min="9" max="9" width="11.375" style="9" customWidth="1"/>
    <col min="10" max="16384" width="9" style="9"/>
  </cols>
  <sheetData>
    <row r="1" s="9" customFormat="1" ht="74" customHeight="1" spans="1:12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10" customFormat="1" ht="40" customHeight="1" spans="1:12">
      <c r="A2" s="15" t="s">
        <v>1</v>
      </c>
      <c r="B2" s="15" t="s">
        <v>2</v>
      </c>
      <c r="C2" s="15" t="s">
        <v>3</v>
      </c>
      <c r="D2" s="17" t="s">
        <v>4</v>
      </c>
      <c r="E2" s="17" t="s">
        <v>5</v>
      </c>
      <c r="F2" s="26" t="s">
        <v>6</v>
      </c>
      <c r="G2" s="26"/>
      <c r="H2" s="26" t="s">
        <v>7</v>
      </c>
      <c r="I2" s="26"/>
      <c r="J2" s="29" t="s">
        <v>18</v>
      </c>
      <c r="K2" s="29" t="s">
        <v>9</v>
      </c>
      <c r="L2" s="29" t="s">
        <v>10</v>
      </c>
    </row>
    <row r="3" s="10" customFormat="1" ht="40" customHeight="1" spans="1:12">
      <c r="A3" s="15"/>
      <c r="B3" s="15"/>
      <c r="C3" s="15"/>
      <c r="D3" s="17"/>
      <c r="E3" s="17"/>
      <c r="F3" s="17" t="s">
        <v>12</v>
      </c>
      <c r="G3" s="19" t="s">
        <v>13</v>
      </c>
      <c r="H3" s="19" t="s">
        <v>7</v>
      </c>
      <c r="I3" s="19" t="s">
        <v>19</v>
      </c>
      <c r="J3" s="30"/>
      <c r="K3" s="30"/>
      <c r="L3" s="30"/>
    </row>
    <row r="4" s="10" customFormat="1" ht="40" customHeight="1" spans="1:12">
      <c r="A4" s="21">
        <v>1</v>
      </c>
      <c r="B4" s="27" t="str">
        <f>[3]检验专科!C22</f>
        <v>龙巧英</v>
      </c>
      <c r="C4" s="22" t="str">
        <f>[3]检验专科!F22</f>
        <v>女</v>
      </c>
      <c r="D4" s="22" t="str">
        <f>[3]检验专科!D22</f>
        <v>05</v>
      </c>
      <c r="E4" s="28">
        <f>[3]检验专科!E22</f>
        <v>2021011105018</v>
      </c>
      <c r="F4" s="22">
        <v>68</v>
      </c>
      <c r="G4" s="22">
        <f>F4*0.5</f>
        <v>34</v>
      </c>
      <c r="H4" s="22">
        <f>VLOOKUP(B4,'[5]检验（专科）'!$B$1:$M$65536,12,0)</f>
        <v>85</v>
      </c>
      <c r="I4" s="22">
        <f>H4*0.5</f>
        <v>42.5</v>
      </c>
      <c r="J4" s="22">
        <f>G4+I4</f>
        <v>76.5</v>
      </c>
      <c r="K4" s="22">
        <v>1</v>
      </c>
      <c r="L4" s="22" t="s">
        <v>16</v>
      </c>
    </row>
    <row r="5" s="10" customFormat="1" ht="40" customHeight="1" spans="1:12">
      <c r="A5" s="21">
        <v>3</v>
      </c>
      <c r="B5" s="27" t="str">
        <f>[3]检验专科!C7</f>
        <v>龙明涛</v>
      </c>
      <c r="C5" s="22" t="str">
        <f>[3]检验专科!F7</f>
        <v>男</v>
      </c>
      <c r="D5" s="22" t="str">
        <f>[3]检验专科!D7</f>
        <v>05</v>
      </c>
      <c r="E5" s="28">
        <f>[3]检验专科!E7</f>
        <v>2021011105003</v>
      </c>
      <c r="F5" s="22">
        <v>57</v>
      </c>
      <c r="G5" s="22">
        <f>F5*0.5</f>
        <v>28.5</v>
      </c>
      <c r="H5" s="22">
        <f>VLOOKUP(B5,'[5]检验（专科）'!$B$1:$M$65536,12,0)</f>
        <v>80.6</v>
      </c>
      <c r="I5" s="22">
        <f>H5*0.5</f>
        <v>40.3</v>
      </c>
      <c r="J5" s="22">
        <f>G5+I5</f>
        <v>68.8</v>
      </c>
      <c r="K5" s="22">
        <v>2</v>
      </c>
      <c r="L5" s="22"/>
    </row>
    <row r="6" s="10" customFormat="1" ht="40" customHeight="1" spans="1:12">
      <c r="A6" s="21">
        <v>2</v>
      </c>
      <c r="B6" s="27" t="str">
        <f>[3]检验专科!C25</f>
        <v>吴红春</v>
      </c>
      <c r="C6" s="22" t="str">
        <f>[3]检验专科!F25</f>
        <v>女</v>
      </c>
      <c r="D6" s="22" t="str">
        <f>[3]检验专科!D25</f>
        <v>05</v>
      </c>
      <c r="E6" s="28">
        <f>[3]检验专科!E25</f>
        <v>2021011105021</v>
      </c>
      <c r="F6" s="22">
        <v>62</v>
      </c>
      <c r="G6" s="22">
        <f>F6*0.5</f>
        <v>31</v>
      </c>
      <c r="H6" s="22">
        <f>VLOOKUP(B6,'[5]检验（专科）'!$B$1:$M$65536,12,0)</f>
        <v>58</v>
      </c>
      <c r="I6" s="22">
        <f>H6*0.5</f>
        <v>29</v>
      </c>
      <c r="J6" s="22">
        <f>G6+I6</f>
        <v>60</v>
      </c>
      <c r="K6" s="22">
        <v>3</v>
      </c>
      <c r="L6" s="22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ageMargins left="0.236111111111111" right="0.156944444444444" top="0.393055555555556" bottom="0.314583333333333" header="0.196527777777778" footer="0.2361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pane ySplit="2" topLeftCell="A3" activePane="bottomLeft" state="frozen"/>
      <selection/>
      <selection pane="bottomLeft" activeCell="O11" sqref="O11"/>
    </sheetView>
  </sheetViews>
  <sheetFormatPr defaultColWidth="9" defaultRowHeight="14.25" outlineLevelCol="7"/>
  <cols>
    <col min="1" max="1" width="4.625" style="11" customWidth="1"/>
    <col min="2" max="2" width="10.5" style="12" customWidth="1"/>
    <col min="3" max="3" width="15.125" style="9" customWidth="1"/>
    <col min="4" max="4" width="16.125" style="13" customWidth="1"/>
    <col min="5" max="5" width="18.875" style="10" customWidth="1"/>
    <col min="6" max="6" width="9" style="9"/>
    <col min="7" max="7" width="17.875" style="9" customWidth="1"/>
    <col min="8" max="8" width="11.5" style="9" customWidth="1"/>
    <col min="9" max="16364" width="9" style="9"/>
  </cols>
  <sheetData>
    <row r="1" s="9" customFormat="1" ht="75" customHeight="1" spans="1:8">
      <c r="A1" s="14" t="s">
        <v>21</v>
      </c>
      <c r="B1" s="14"/>
      <c r="C1" s="14"/>
      <c r="D1" s="14"/>
      <c r="E1" s="14"/>
      <c r="F1" s="14"/>
      <c r="G1" s="14"/>
      <c r="H1" s="14"/>
    </row>
    <row r="2" s="10" customFormat="1" ht="34" customHeight="1" spans="1:8">
      <c r="A2" s="15" t="s">
        <v>1</v>
      </c>
      <c r="B2" s="16" t="s">
        <v>2</v>
      </c>
      <c r="C2" s="17" t="s">
        <v>3</v>
      </c>
      <c r="D2" s="18" t="s">
        <v>4</v>
      </c>
      <c r="E2" s="17" t="s">
        <v>22</v>
      </c>
      <c r="F2" s="19" t="s">
        <v>9</v>
      </c>
      <c r="G2" s="19" t="s">
        <v>10</v>
      </c>
      <c r="H2" s="20" t="s">
        <v>11</v>
      </c>
    </row>
    <row r="3" s="10" customFormat="1" ht="22" customHeight="1" spans="1:8">
      <c r="A3" s="21">
        <v>1</v>
      </c>
      <c r="B3" s="21" t="s">
        <v>23</v>
      </c>
      <c r="C3" s="22" t="s">
        <v>24</v>
      </c>
      <c r="D3" s="23" t="s">
        <v>25</v>
      </c>
      <c r="E3" s="22">
        <v>76.2</v>
      </c>
      <c r="F3" s="22">
        <v>1</v>
      </c>
      <c r="G3" s="22" t="s">
        <v>16</v>
      </c>
      <c r="H3" s="20" t="s">
        <v>26</v>
      </c>
    </row>
    <row r="4" s="10" customFormat="1" ht="22" customHeight="1" spans="1:8">
      <c r="A4" s="21">
        <v>2</v>
      </c>
      <c r="B4" s="21" t="s">
        <v>27</v>
      </c>
      <c r="C4" s="22" t="s">
        <v>24</v>
      </c>
      <c r="D4" s="23" t="s">
        <v>25</v>
      </c>
      <c r="E4" s="22">
        <v>73.4</v>
      </c>
      <c r="F4" s="22">
        <v>2</v>
      </c>
      <c r="G4" s="22" t="s">
        <v>16</v>
      </c>
      <c r="H4" s="20" t="s">
        <v>26</v>
      </c>
    </row>
    <row r="5" s="10" customFormat="1" ht="22" customHeight="1" spans="1:8">
      <c r="A5" s="21">
        <v>3</v>
      </c>
      <c r="B5" s="21" t="s">
        <v>28</v>
      </c>
      <c r="C5" s="22" t="s">
        <v>24</v>
      </c>
      <c r="D5" s="23" t="s">
        <v>25</v>
      </c>
      <c r="E5" s="22">
        <v>72.6</v>
      </c>
      <c r="F5" s="22">
        <v>3</v>
      </c>
      <c r="G5" s="22" t="s">
        <v>16</v>
      </c>
      <c r="H5" s="20" t="s">
        <v>26</v>
      </c>
    </row>
    <row r="6" s="10" customFormat="1" ht="22" customHeight="1" spans="1:8">
      <c r="A6" s="21">
        <v>4</v>
      </c>
      <c r="B6" s="21" t="s">
        <v>29</v>
      </c>
      <c r="C6" s="22" t="s">
        <v>24</v>
      </c>
      <c r="D6" s="23" t="s">
        <v>25</v>
      </c>
      <c r="E6" s="22">
        <v>71.6</v>
      </c>
      <c r="F6" s="22">
        <v>4</v>
      </c>
      <c r="G6" s="24"/>
      <c r="H6" s="20" t="s">
        <v>26</v>
      </c>
    </row>
    <row r="7" s="10" customFormat="1" ht="22" customHeight="1" spans="1:8">
      <c r="A7" s="21">
        <v>5</v>
      </c>
      <c r="B7" s="21" t="s">
        <v>30</v>
      </c>
      <c r="C7" s="22" t="s">
        <v>24</v>
      </c>
      <c r="D7" s="23" t="s">
        <v>25</v>
      </c>
      <c r="E7" s="22">
        <v>71.2</v>
      </c>
      <c r="F7" s="22">
        <v>5</v>
      </c>
      <c r="G7" s="24"/>
      <c r="H7" s="20" t="s">
        <v>26</v>
      </c>
    </row>
    <row r="8" s="10" customFormat="1" ht="22" customHeight="1" spans="1:8">
      <c r="A8" s="21">
        <v>6</v>
      </c>
      <c r="B8" s="21" t="s">
        <v>31</v>
      </c>
      <c r="C8" s="22" t="s">
        <v>24</v>
      </c>
      <c r="D8" s="23" t="s">
        <v>25</v>
      </c>
      <c r="E8" s="22">
        <v>70.4</v>
      </c>
      <c r="F8" s="22">
        <v>6</v>
      </c>
      <c r="G8" s="22"/>
      <c r="H8" s="20" t="s">
        <v>26</v>
      </c>
    </row>
    <row r="9" s="10" customFormat="1" ht="22" customHeight="1" spans="1:8">
      <c r="A9" s="21">
        <v>7</v>
      </c>
      <c r="B9" s="21" t="s">
        <v>32</v>
      </c>
      <c r="C9" s="22" t="s">
        <v>24</v>
      </c>
      <c r="D9" s="23" t="s">
        <v>25</v>
      </c>
      <c r="E9" s="22">
        <v>69.4</v>
      </c>
      <c r="F9" s="22">
        <v>7</v>
      </c>
      <c r="G9" s="22"/>
      <c r="H9" s="20" t="s">
        <v>26</v>
      </c>
    </row>
    <row r="10" s="10" customFormat="1" ht="22" customHeight="1" spans="1:8">
      <c r="A10" s="21">
        <v>8</v>
      </c>
      <c r="B10" s="21" t="s">
        <v>33</v>
      </c>
      <c r="C10" s="22" t="s">
        <v>24</v>
      </c>
      <c r="D10" s="23" t="s">
        <v>25</v>
      </c>
      <c r="E10" s="22">
        <v>68.8</v>
      </c>
      <c r="F10" s="22">
        <v>8</v>
      </c>
      <c r="G10" s="22"/>
      <c r="H10" s="20" t="s">
        <v>26</v>
      </c>
    </row>
    <row r="11" s="10" customFormat="1" ht="22" customHeight="1" spans="1:8">
      <c r="A11" s="21">
        <v>9</v>
      </c>
      <c r="B11" s="21" t="s">
        <v>34</v>
      </c>
      <c r="C11" s="22" t="s">
        <v>24</v>
      </c>
      <c r="D11" s="23" t="s">
        <v>25</v>
      </c>
      <c r="E11" s="22">
        <v>68.8</v>
      </c>
      <c r="F11" s="22">
        <v>9</v>
      </c>
      <c r="G11" s="24"/>
      <c r="H11" s="20" t="s">
        <v>26</v>
      </c>
    </row>
    <row r="12" s="10" customFormat="1" ht="22" customHeight="1" spans="1:8">
      <c r="A12" s="21">
        <v>10</v>
      </c>
      <c r="B12" s="21" t="s">
        <v>35</v>
      </c>
      <c r="C12" s="22" t="s">
        <v>24</v>
      </c>
      <c r="D12" s="23" t="s">
        <v>25</v>
      </c>
      <c r="E12" s="22">
        <v>68</v>
      </c>
      <c r="F12" s="22">
        <v>10</v>
      </c>
      <c r="G12" s="22"/>
      <c r="H12" s="20" t="s">
        <v>26</v>
      </c>
    </row>
    <row r="13" s="10" customFormat="1" ht="22" customHeight="1" spans="1:8">
      <c r="A13" s="21">
        <v>11</v>
      </c>
      <c r="B13" s="21" t="s">
        <v>36</v>
      </c>
      <c r="C13" s="22" t="s">
        <v>24</v>
      </c>
      <c r="D13" s="23" t="s">
        <v>25</v>
      </c>
      <c r="E13" s="22">
        <v>67.2</v>
      </c>
      <c r="F13" s="22">
        <v>11</v>
      </c>
      <c r="G13" s="22"/>
      <c r="H13" s="20" t="s">
        <v>26</v>
      </c>
    </row>
    <row r="14" s="10" customFormat="1" ht="22" customHeight="1" spans="1:8">
      <c r="A14" s="21">
        <v>12</v>
      </c>
      <c r="B14" s="21" t="s">
        <v>37</v>
      </c>
      <c r="C14" s="22" t="s">
        <v>24</v>
      </c>
      <c r="D14" s="23" t="s">
        <v>25</v>
      </c>
      <c r="E14" s="22">
        <v>67.2</v>
      </c>
      <c r="F14" s="22">
        <v>12</v>
      </c>
      <c r="G14" s="24"/>
      <c r="H14" s="20" t="s">
        <v>26</v>
      </c>
    </row>
    <row r="15" s="10" customFormat="1" ht="22" customHeight="1" spans="1:8">
      <c r="A15" s="21">
        <v>13</v>
      </c>
      <c r="B15" s="21" t="s">
        <v>38</v>
      </c>
      <c r="C15" s="22" t="s">
        <v>24</v>
      </c>
      <c r="D15" s="23" t="s">
        <v>25</v>
      </c>
      <c r="E15" s="22">
        <v>66.8</v>
      </c>
      <c r="F15" s="22">
        <v>13</v>
      </c>
      <c r="G15" s="24"/>
      <c r="H15" s="20" t="s">
        <v>26</v>
      </c>
    </row>
    <row r="16" s="10" customFormat="1" ht="22" customHeight="1" spans="1:8">
      <c r="A16" s="21">
        <v>14</v>
      </c>
      <c r="B16" s="21" t="s">
        <v>39</v>
      </c>
      <c r="C16" s="22" t="s">
        <v>24</v>
      </c>
      <c r="D16" s="23" t="s">
        <v>25</v>
      </c>
      <c r="E16" s="22">
        <v>66.2</v>
      </c>
      <c r="F16" s="22">
        <v>14</v>
      </c>
      <c r="G16" s="24"/>
      <c r="H16" s="20" t="s">
        <v>26</v>
      </c>
    </row>
    <row r="17" s="10" customFormat="1" ht="22" customHeight="1" spans="1:8">
      <c r="A17" s="21">
        <v>15</v>
      </c>
      <c r="B17" s="21" t="s">
        <v>40</v>
      </c>
      <c r="C17" s="22" t="s">
        <v>24</v>
      </c>
      <c r="D17" s="23" t="s">
        <v>25</v>
      </c>
      <c r="E17" s="22">
        <v>66</v>
      </c>
      <c r="F17" s="22">
        <v>15</v>
      </c>
      <c r="G17" s="22"/>
      <c r="H17" s="20" t="s">
        <v>26</v>
      </c>
    </row>
    <row r="18" s="10" customFormat="1" ht="22" customHeight="1" spans="1:8">
      <c r="A18" s="21">
        <v>16</v>
      </c>
      <c r="B18" s="21" t="s">
        <v>41</v>
      </c>
      <c r="C18" s="22" t="s">
        <v>24</v>
      </c>
      <c r="D18" s="23" t="s">
        <v>25</v>
      </c>
      <c r="E18" s="22">
        <v>65.2</v>
      </c>
      <c r="F18" s="22">
        <v>16</v>
      </c>
      <c r="G18" s="22"/>
      <c r="H18" s="20" t="s">
        <v>26</v>
      </c>
    </row>
    <row r="19" s="10" customFormat="1" ht="22" customHeight="1" spans="1:8">
      <c r="A19" s="21">
        <v>17</v>
      </c>
      <c r="B19" s="21" t="s">
        <v>42</v>
      </c>
      <c r="C19" s="22" t="s">
        <v>24</v>
      </c>
      <c r="D19" s="23" t="s">
        <v>25</v>
      </c>
      <c r="E19" s="22">
        <v>64.2</v>
      </c>
      <c r="F19" s="22">
        <v>17</v>
      </c>
      <c r="G19" s="24"/>
      <c r="H19" s="20" t="s">
        <v>26</v>
      </c>
    </row>
    <row r="20" s="10" customFormat="1" ht="22" customHeight="1" spans="1:8">
      <c r="A20" s="21">
        <v>18</v>
      </c>
      <c r="B20" s="21" t="s">
        <v>43</v>
      </c>
      <c r="C20" s="22" t="s">
        <v>24</v>
      </c>
      <c r="D20" s="23" t="s">
        <v>25</v>
      </c>
      <c r="E20" s="22">
        <v>63.6</v>
      </c>
      <c r="F20" s="22">
        <v>18</v>
      </c>
      <c r="G20" s="22"/>
      <c r="H20" s="20" t="s">
        <v>26</v>
      </c>
    </row>
    <row r="21" ht="22" customHeight="1" spans="1:8">
      <c r="A21" s="21">
        <v>19</v>
      </c>
      <c r="B21" s="21" t="s">
        <v>44</v>
      </c>
      <c r="C21" s="22" t="s">
        <v>24</v>
      </c>
      <c r="D21" s="23" t="s">
        <v>25</v>
      </c>
      <c r="E21" s="22">
        <v>63.4</v>
      </c>
      <c r="F21" s="22">
        <v>19</v>
      </c>
      <c r="G21" s="24"/>
      <c r="H21" s="20" t="s">
        <v>26</v>
      </c>
    </row>
    <row r="22" ht="22" customHeight="1" spans="1:8">
      <c r="A22" s="21">
        <v>20</v>
      </c>
      <c r="B22" s="21" t="s">
        <v>45</v>
      </c>
      <c r="C22" s="22" t="s">
        <v>24</v>
      </c>
      <c r="D22" s="23" t="s">
        <v>25</v>
      </c>
      <c r="E22" s="22">
        <v>63.2</v>
      </c>
      <c r="F22" s="22">
        <v>20</v>
      </c>
      <c r="G22" s="22"/>
      <c r="H22" s="20" t="s">
        <v>26</v>
      </c>
    </row>
    <row r="23" ht="22" customHeight="1" spans="1:8">
      <c r="A23" s="21">
        <v>21</v>
      </c>
      <c r="B23" s="21" t="s">
        <v>46</v>
      </c>
      <c r="C23" s="22" t="s">
        <v>24</v>
      </c>
      <c r="D23" s="23" t="s">
        <v>25</v>
      </c>
      <c r="E23" s="22">
        <v>62.8</v>
      </c>
      <c r="F23" s="22">
        <v>21</v>
      </c>
      <c r="G23" s="22"/>
      <c r="H23" s="20" t="s">
        <v>26</v>
      </c>
    </row>
    <row r="24" ht="22" customHeight="1" spans="1:8">
      <c r="A24" s="21">
        <v>22</v>
      </c>
      <c r="B24" s="21" t="s">
        <v>47</v>
      </c>
      <c r="C24" s="22" t="s">
        <v>24</v>
      </c>
      <c r="D24" s="23" t="s">
        <v>25</v>
      </c>
      <c r="E24" s="22">
        <v>62.2</v>
      </c>
      <c r="F24" s="22">
        <v>22</v>
      </c>
      <c r="G24" s="22"/>
      <c r="H24" s="20" t="s">
        <v>26</v>
      </c>
    </row>
    <row r="25" ht="22" customHeight="1" spans="1:8">
      <c r="A25" s="21">
        <v>23</v>
      </c>
      <c r="B25" s="21" t="s">
        <v>48</v>
      </c>
      <c r="C25" s="22" t="s">
        <v>24</v>
      </c>
      <c r="D25" s="23" t="s">
        <v>25</v>
      </c>
      <c r="E25" s="22">
        <v>62.2</v>
      </c>
      <c r="F25" s="22">
        <v>23</v>
      </c>
      <c r="G25" s="24"/>
      <c r="H25" s="20" t="s">
        <v>26</v>
      </c>
    </row>
    <row r="26" ht="22" customHeight="1" spans="1:8">
      <c r="A26" s="21">
        <v>24</v>
      </c>
      <c r="B26" s="21" t="s">
        <v>49</v>
      </c>
      <c r="C26" s="22" t="s">
        <v>24</v>
      </c>
      <c r="D26" s="23" t="s">
        <v>25</v>
      </c>
      <c r="E26" s="22">
        <v>60.4</v>
      </c>
      <c r="F26" s="22">
        <v>24</v>
      </c>
      <c r="G26" s="22"/>
      <c r="H26" s="20" t="s">
        <v>26</v>
      </c>
    </row>
    <row r="27" ht="22" customHeight="1" spans="1:8">
      <c r="A27" s="21">
        <v>25</v>
      </c>
      <c r="B27" s="21" t="s">
        <v>50</v>
      </c>
      <c r="C27" s="22" t="s">
        <v>24</v>
      </c>
      <c r="D27" s="23" t="s">
        <v>25</v>
      </c>
      <c r="E27" s="22">
        <v>59.8</v>
      </c>
      <c r="F27" s="22">
        <v>25</v>
      </c>
      <c r="G27" s="22"/>
      <c r="H27" s="20" t="s">
        <v>26</v>
      </c>
    </row>
    <row r="28" ht="22" customHeight="1" spans="1:8">
      <c r="A28" s="21">
        <v>26</v>
      </c>
      <c r="B28" s="21" t="s">
        <v>51</v>
      </c>
      <c r="C28" s="22" t="s">
        <v>24</v>
      </c>
      <c r="D28" s="23" t="s">
        <v>25</v>
      </c>
      <c r="E28" s="22">
        <v>59.2</v>
      </c>
      <c r="F28" s="22">
        <v>26</v>
      </c>
      <c r="G28" s="22"/>
      <c r="H28" s="20" t="s">
        <v>26</v>
      </c>
    </row>
    <row r="29" ht="22" customHeight="1" spans="1:8">
      <c r="A29" s="21">
        <v>27</v>
      </c>
      <c r="B29" s="21" t="s">
        <v>52</v>
      </c>
      <c r="C29" s="22" t="s">
        <v>24</v>
      </c>
      <c r="D29" s="23" t="s">
        <v>25</v>
      </c>
      <c r="E29" s="22">
        <v>58.4</v>
      </c>
      <c r="F29" s="22">
        <v>27</v>
      </c>
      <c r="G29" s="22"/>
      <c r="H29" s="20" t="s">
        <v>26</v>
      </c>
    </row>
    <row r="30" ht="22" customHeight="1" spans="1:8">
      <c r="A30" s="21">
        <v>28</v>
      </c>
      <c r="B30" s="21" t="s">
        <v>53</v>
      </c>
      <c r="C30" s="22" t="s">
        <v>24</v>
      </c>
      <c r="D30" s="23" t="s">
        <v>25</v>
      </c>
      <c r="E30" s="22">
        <v>53.6</v>
      </c>
      <c r="F30" s="22">
        <v>28</v>
      </c>
      <c r="G30" s="22"/>
      <c r="H30" s="20" t="s">
        <v>26</v>
      </c>
    </row>
  </sheetData>
  <mergeCells count="1">
    <mergeCell ref="A1:H1"/>
  </mergeCells>
  <pageMargins left="0.236111111111111" right="0.156944444444444" top="0.393055555555556" bottom="0.314583333333333" header="0.196527777777778" footer="0.236111111111111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F3" sqref="F3"/>
    </sheetView>
  </sheetViews>
  <sheetFormatPr defaultColWidth="9" defaultRowHeight="13.5" outlineLevelRow="3" outlineLevelCol="6"/>
  <cols>
    <col min="3" max="3" width="14.5" style="1" customWidth="1"/>
    <col min="4" max="4" width="17.375" customWidth="1"/>
    <col min="5" max="5" width="15.375" customWidth="1"/>
    <col min="6" max="6" width="17.375" customWidth="1"/>
    <col min="7" max="7" width="22.5" customWidth="1"/>
  </cols>
  <sheetData>
    <row r="1" ht="73" customHeight="1" spans="1:7">
      <c r="A1" s="2" t="s">
        <v>54</v>
      </c>
      <c r="B1" s="2"/>
      <c r="C1" s="3"/>
      <c r="D1" s="2"/>
      <c r="E1" s="2"/>
      <c r="F1" s="2"/>
      <c r="G1" s="2"/>
    </row>
    <row r="2" ht="37" customHeight="1" spans="1:7">
      <c r="A2" s="4" t="s">
        <v>2</v>
      </c>
      <c r="B2" s="4" t="s">
        <v>3</v>
      </c>
      <c r="C2" s="5" t="s">
        <v>55</v>
      </c>
      <c r="D2" s="4" t="s">
        <v>14</v>
      </c>
      <c r="E2" s="4" t="s">
        <v>9</v>
      </c>
      <c r="F2" s="4" t="s">
        <v>10</v>
      </c>
      <c r="G2" s="4" t="s">
        <v>11</v>
      </c>
    </row>
    <row r="3" ht="41" customHeight="1" spans="1:7">
      <c r="A3" s="6" t="s">
        <v>56</v>
      </c>
      <c r="B3" s="7" t="s">
        <v>24</v>
      </c>
      <c r="C3" s="8" t="s">
        <v>57</v>
      </c>
      <c r="D3" s="7">
        <v>66.4</v>
      </c>
      <c r="E3" s="7">
        <v>1</v>
      </c>
      <c r="F3" s="7" t="s">
        <v>16</v>
      </c>
      <c r="G3" s="7" t="s">
        <v>26</v>
      </c>
    </row>
    <row r="4" ht="44" customHeight="1" spans="1:7">
      <c r="A4" s="6" t="s">
        <v>58</v>
      </c>
      <c r="B4" s="7" t="s">
        <v>24</v>
      </c>
      <c r="C4" s="8" t="s">
        <v>57</v>
      </c>
      <c r="D4" s="7">
        <v>61.6</v>
      </c>
      <c r="E4" s="7">
        <v>2</v>
      </c>
      <c r="F4" s="7"/>
      <c r="G4" s="7" t="s">
        <v>26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护理专业 </vt:lpstr>
      <vt:lpstr>药学</vt:lpstr>
      <vt:lpstr>检验专业（大专）</vt:lpstr>
      <vt:lpstr>120接线员</vt:lpstr>
      <vt:lpstr>检验本科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</cp:lastModifiedBy>
  <dcterms:created xsi:type="dcterms:W3CDTF">2021-01-20T06:44:00Z</dcterms:created>
  <dcterms:modified xsi:type="dcterms:W3CDTF">2021-01-21T09:51:16Z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