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<sst xmlns="http://schemas.openxmlformats.org/spreadsheetml/2006/main" count="6" uniqueCount="6">
  <si>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阜南基层特岗资格复审人员</t>
  </si>
  <si>
    <t>序号</t>
  </si>
  <si>
    <t>姓名</t>
  </si>
  <si>
    <t>准考证号</t>
  </si>
  <si>
    <r>
      <rPr>
        <b/>
        <sz val="11"/>
        <rFont val="宋体"/>
        <charset val="134"/>
      </rPr>
      <t xml:space="preserve">合成成绩
</t>
    </r>
    <r>
      <rPr>
        <b/>
        <sz val="10"/>
        <rFont val="宋体"/>
        <charset val="134"/>
      </rPr>
      <t>(满分100分)</t>
    </r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</si>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</sst>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tabSelected="1" topLeftCell="A55" workbookViewId="0">
      <selection activeCell="E70" sqref="E70"/>
    </sheetView>
  </sheetViews>
  <sheetFormatPr defaultColWidth="9" defaultRowHeight="13.5" outlineLevelCol="4"/>
  <cols>
    <col min="2" max="2" width="14.125" customWidth="1"/>
    <col min="3" max="3" width="22.125" customWidth="1"/>
    <col min="4" max="4" width="23" customWidth="1"/>
  </cols>
  <sheetData>
    <row r="1" ht="22.5" spans="1:5">
      <c r="A1" s="1" t="s">
        <v>0</v>
      </c>
      <c r="B1" s="1"/>
      <c r="C1" s="1"/>
      <c r="D1" s="1"/>
      <c r="E1" s="1"/>
    </row>
    <row r="2" ht="25.5" spans="1:5">
      <c r="A2" s="2" t="s">
        <v>1</v>
      </c>
      <c r="B2" s="3" t="s">
        <v>2</v>
      </c>
      <c r="C2" s="3" t="s">
        <v>3</v>
      </c>
      <c r="D2" s="4" t="s">
        <v>4</v>
      </c>
      <c r="E2" s="2" t="s">
        <v>5</v>
      </c>
    </row>
    <row r="3" spans="1:5">
      <c r="A3" s="5">
        <v>1</v>
      </c>
      <c r="B3" s="6" t="str">
        <f>"王兴"</f>
        <v>王兴</v>
      </c>
      <c r="C3" s="7" t="str">
        <f>"201912250704"</f>
        <v>201912250704</v>
      </c>
      <c r="D3" s="8">
        <v>85.1</v>
      </c>
      <c r="E3" s="9"/>
    </row>
    <row r="4" spans="1:5">
      <c r="A4" s="5">
        <v>2</v>
      </c>
      <c r="B4" s="6" t="str">
        <f>"马豪杰"</f>
        <v>马豪杰</v>
      </c>
      <c r="C4" s="7" t="str">
        <f>"201912250706"</f>
        <v>201912250706</v>
      </c>
      <c r="D4" s="8">
        <v>85.05</v>
      </c>
      <c r="E4" s="9"/>
    </row>
    <row r="5" spans="1:5">
      <c r="A5" s="5">
        <v>3</v>
      </c>
      <c r="B5" s="6" t="str">
        <f>"张慧慧"</f>
        <v>张慧慧</v>
      </c>
      <c r="C5" s="7" t="str">
        <f>"201912250810"</f>
        <v>201912250810</v>
      </c>
      <c r="D5" s="8">
        <v>84.05</v>
      </c>
      <c r="E5" s="9"/>
    </row>
    <row r="6" spans="1:5">
      <c r="A6" s="5">
        <v>4</v>
      </c>
      <c r="B6" s="6" t="str">
        <f>"王强"</f>
        <v>王强</v>
      </c>
      <c r="C6" s="7" t="str">
        <f>"201912250219"</f>
        <v>201912250219</v>
      </c>
      <c r="D6" s="8">
        <v>83.9</v>
      </c>
      <c r="E6" s="9"/>
    </row>
    <row r="7" spans="1:5">
      <c r="A7" s="5">
        <v>5</v>
      </c>
      <c r="B7" s="6" t="str">
        <f>"臧守龙"</f>
        <v>臧守龙</v>
      </c>
      <c r="C7" s="7" t="str">
        <f>"201912250420"</f>
        <v>201912250420</v>
      </c>
      <c r="D7" s="8">
        <v>83.8</v>
      </c>
      <c r="E7" s="9"/>
    </row>
    <row r="8" spans="1:5">
      <c r="A8" s="5">
        <v>6</v>
      </c>
      <c r="B8" s="6" t="str">
        <f>"赵慧雅"</f>
        <v>赵慧雅</v>
      </c>
      <c r="C8" s="7" t="str">
        <f>"201912250527"</f>
        <v>201912250527</v>
      </c>
      <c r="D8" s="8">
        <v>83.4</v>
      </c>
      <c r="E8" s="9"/>
    </row>
    <row r="9" spans="1:5">
      <c r="A9" s="5">
        <v>7</v>
      </c>
      <c r="B9" s="6" t="str">
        <f>"马一伦"</f>
        <v>马一伦</v>
      </c>
      <c r="C9" s="7" t="str">
        <f>"201912250101"</f>
        <v>201912250101</v>
      </c>
      <c r="D9" s="8">
        <v>83.35</v>
      </c>
      <c r="E9" s="9"/>
    </row>
    <row r="10" spans="1:5">
      <c r="A10" s="5">
        <v>8</v>
      </c>
      <c r="B10" s="6" t="str">
        <f>"程铁牛"</f>
        <v>程铁牛</v>
      </c>
      <c r="C10" s="7" t="str">
        <f>"201912250417"</f>
        <v>201912250417</v>
      </c>
      <c r="D10" s="8">
        <v>83.25</v>
      </c>
      <c r="E10" s="9"/>
    </row>
    <row r="11" spans="1:5">
      <c r="A11" s="5">
        <v>9</v>
      </c>
      <c r="B11" s="6" t="str">
        <f>"杨峰"</f>
        <v>杨峰</v>
      </c>
      <c r="C11" s="7" t="str">
        <f>"201912250816"</f>
        <v>201912250816</v>
      </c>
      <c r="D11" s="8">
        <v>83.2</v>
      </c>
      <c r="E11" s="9"/>
    </row>
    <row r="12" spans="1:5">
      <c r="A12" s="5">
        <v>10</v>
      </c>
      <c r="B12" s="6" t="str">
        <f>"陈大鹏"</f>
        <v>陈大鹏</v>
      </c>
      <c r="C12" s="7" t="str">
        <f>"201912250405"</f>
        <v>201912250405</v>
      </c>
      <c r="D12" s="8">
        <v>82.85</v>
      </c>
      <c r="E12" s="9"/>
    </row>
    <row r="13" spans="1:5">
      <c r="A13" s="5">
        <v>11</v>
      </c>
      <c r="B13" s="6" t="str">
        <f>"曾光"</f>
        <v>曾光</v>
      </c>
      <c r="C13" s="7" t="str">
        <f>"201912250620"</f>
        <v>201912250620</v>
      </c>
      <c r="D13" s="8">
        <v>82.8</v>
      </c>
      <c r="E13" s="9"/>
    </row>
    <row r="14" spans="1:5">
      <c r="A14" s="5">
        <v>12</v>
      </c>
      <c r="B14" s="6" t="str">
        <f>"孙艳"</f>
        <v>孙艳</v>
      </c>
      <c r="C14" s="7" t="str">
        <f>"201912250720"</f>
        <v>201912250720</v>
      </c>
      <c r="D14" s="8">
        <v>82.55</v>
      </c>
      <c r="E14" s="9"/>
    </row>
    <row r="15" spans="1:5">
      <c r="A15" s="5">
        <v>13</v>
      </c>
      <c r="B15" s="6" t="str">
        <f>"张飞跃"</f>
        <v>张飞跃</v>
      </c>
      <c r="C15" s="7" t="str">
        <f>"201912250122"</f>
        <v>201912250122</v>
      </c>
      <c r="D15" s="8">
        <v>82.5</v>
      </c>
      <c r="E15" s="9"/>
    </row>
    <row r="16" spans="1:5">
      <c r="A16" s="5">
        <v>14</v>
      </c>
      <c r="B16" s="6" t="str">
        <f>"何静文"</f>
        <v>何静文</v>
      </c>
      <c r="C16" s="7" t="str">
        <f>"201912250415"</f>
        <v>201912250415</v>
      </c>
      <c r="D16" s="8">
        <v>82.3</v>
      </c>
      <c r="E16" s="9"/>
    </row>
    <row r="17" spans="1:5">
      <c r="A17" s="5">
        <v>15</v>
      </c>
      <c r="B17" s="6" t="str">
        <f>"韩阿迪"</f>
        <v>韩阿迪</v>
      </c>
      <c r="C17" s="7" t="str">
        <f>"201912250509"</f>
        <v>201912250509</v>
      </c>
      <c r="D17" s="8">
        <v>82.3</v>
      </c>
      <c r="E17" s="9"/>
    </row>
    <row r="18" spans="1:5">
      <c r="A18" s="5">
        <v>16</v>
      </c>
      <c r="B18" s="6" t="str">
        <f>"刘畅"</f>
        <v>刘畅</v>
      </c>
      <c r="C18" s="7" t="str">
        <f>"201912250811"</f>
        <v>201912250811</v>
      </c>
      <c r="D18" s="8">
        <v>82.25</v>
      </c>
      <c r="E18" s="9"/>
    </row>
    <row r="19" spans="1:5">
      <c r="A19" s="5">
        <v>17</v>
      </c>
      <c r="B19" s="6" t="str">
        <f>"张博"</f>
        <v>张博</v>
      </c>
      <c r="C19" s="7" t="str">
        <f>"201912250714"</f>
        <v>201912250714</v>
      </c>
      <c r="D19" s="8">
        <v>82.15</v>
      </c>
      <c r="E19" s="9"/>
    </row>
    <row r="20" spans="1:5">
      <c r="A20" s="5">
        <v>18</v>
      </c>
      <c r="B20" s="6" t="str">
        <f>"张锐"</f>
        <v>张锐</v>
      </c>
      <c r="C20" s="7" t="str">
        <f>"201912250505"</f>
        <v>201912250505</v>
      </c>
      <c r="D20" s="8">
        <v>81.95</v>
      </c>
      <c r="E20" s="9"/>
    </row>
    <row r="21" spans="1:5">
      <c r="A21" s="5">
        <v>19</v>
      </c>
      <c r="B21" s="6" t="str">
        <f>"李恒"</f>
        <v>李恒</v>
      </c>
      <c r="C21" s="7" t="str">
        <f>"201912250725"</f>
        <v>201912250725</v>
      </c>
      <c r="D21" s="8">
        <v>81.95</v>
      </c>
      <c r="E21" s="9"/>
    </row>
    <row r="22" spans="1:5">
      <c r="A22" s="5">
        <v>20</v>
      </c>
      <c r="B22" s="6" t="str">
        <f>"邓芳宁"</f>
        <v>邓芳宁</v>
      </c>
      <c r="C22" s="7" t="str">
        <f>"201912250513"</f>
        <v>201912250513</v>
      </c>
      <c r="D22" s="8">
        <v>81.9</v>
      </c>
      <c r="E22" s="9"/>
    </row>
    <row r="23" spans="1:5">
      <c r="A23" s="5">
        <v>21</v>
      </c>
      <c r="B23" s="6" t="str">
        <f>"朱勃"</f>
        <v>朱勃</v>
      </c>
      <c r="C23" s="7" t="str">
        <f>"201912250323"</f>
        <v>201912250323</v>
      </c>
      <c r="D23" s="8">
        <v>81.6</v>
      </c>
      <c r="E23" s="9"/>
    </row>
    <row r="24" spans="1:5">
      <c r="A24" s="5">
        <v>22</v>
      </c>
      <c r="B24" s="6" t="str">
        <f>"王治彬"</f>
        <v>王治彬</v>
      </c>
      <c r="C24" s="7" t="str">
        <f>"201912250413"</f>
        <v>201912250413</v>
      </c>
      <c r="D24" s="8">
        <v>81.2</v>
      </c>
      <c r="E24" s="9"/>
    </row>
    <row r="25" spans="1:5">
      <c r="A25" s="5">
        <v>23</v>
      </c>
      <c r="B25" s="6" t="str">
        <f>"刘宗元"</f>
        <v>刘宗元</v>
      </c>
      <c r="C25" s="7" t="str">
        <f>"201912250717"</f>
        <v>201912250717</v>
      </c>
      <c r="D25" s="8">
        <v>81.15</v>
      </c>
      <c r="E25" s="9"/>
    </row>
    <row r="26" spans="1:5">
      <c r="A26" s="5">
        <v>24</v>
      </c>
      <c r="B26" s="6" t="str">
        <f>"赵乾坤"</f>
        <v>赵乾坤</v>
      </c>
      <c r="C26" s="7" t="str">
        <f>"201912250803"</f>
        <v>201912250803</v>
      </c>
      <c r="D26" s="8">
        <v>80.9</v>
      </c>
      <c r="E26" s="9"/>
    </row>
    <row r="27" spans="1:5">
      <c r="A27" s="5">
        <v>25</v>
      </c>
      <c r="B27" s="6" t="str">
        <f>"陈李"</f>
        <v>陈李</v>
      </c>
      <c r="C27" s="7" t="str">
        <f>"201912250708"</f>
        <v>201912250708</v>
      </c>
      <c r="D27" s="8">
        <v>80.8</v>
      </c>
      <c r="E27" s="9"/>
    </row>
    <row r="28" spans="1:5">
      <c r="A28" s="5">
        <v>26</v>
      </c>
      <c r="B28" s="6" t="str">
        <f>"丁光辉"</f>
        <v>丁光辉</v>
      </c>
      <c r="C28" s="7" t="str">
        <f>"201912250627"</f>
        <v>201912250627</v>
      </c>
      <c r="D28" s="8">
        <v>80.7</v>
      </c>
      <c r="E28" s="9"/>
    </row>
    <row r="29" spans="1:5">
      <c r="A29" s="5">
        <v>27</v>
      </c>
      <c r="B29" s="6" t="str">
        <f>"吴红伟"</f>
        <v>吴红伟</v>
      </c>
      <c r="C29" s="7" t="str">
        <f>"201912250117"</f>
        <v>201912250117</v>
      </c>
      <c r="D29" s="8">
        <v>80.45</v>
      </c>
      <c r="E29" s="9"/>
    </row>
    <row r="30" spans="1:5">
      <c r="A30" s="5">
        <v>28</v>
      </c>
      <c r="B30" s="6" t="str">
        <f>"王志军"</f>
        <v>王志军</v>
      </c>
      <c r="C30" s="7" t="str">
        <f>"201912250523"</f>
        <v>201912250523</v>
      </c>
      <c r="D30" s="8">
        <v>80.4</v>
      </c>
      <c r="E30" s="9"/>
    </row>
    <row r="31" spans="1:5">
      <c r="A31" s="5">
        <v>29</v>
      </c>
      <c r="B31" s="6" t="str">
        <f>"赵蔓茹"</f>
        <v>赵蔓茹</v>
      </c>
      <c r="C31" s="7" t="str">
        <f>"201912250409"</f>
        <v>201912250409</v>
      </c>
      <c r="D31" s="8">
        <v>80.15</v>
      </c>
      <c r="E31" s="9"/>
    </row>
    <row r="32" spans="1:5">
      <c r="A32" s="5">
        <v>30</v>
      </c>
      <c r="B32" s="6" t="str">
        <f>"吴钟娣"</f>
        <v>吴钟娣</v>
      </c>
      <c r="C32" s="7" t="str">
        <f>"201912250126"</f>
        <v>201912250126</v>
      </c>
      <c r="D32" s="8">
        <v>80.05</v>
      </c>
      <c r="E32" s="9"/>
    </row>
    <row r="33" spans="1:5">
      <c r="A33" s="5">
        <v>31</v>
      </c>
      <c r="B33" s="6" t="str">
        <f>"马建强"</f>
        <v>马建强</v>
      </c>
      <c r="C33" s="7" t="str">
        <f>"201912250319"</f>
        <v>201912250319</v>
      </c>
      <c r="D33" s="8">
        <v>80.05</v>
      </c>
      <c r="E33" s="9"/>
    </row>
    <row r="34" spans="1:5">
      <c r="A34" s="5">
        <v>32</v>
      </c>
      <c r="B34" s="6" t="str">
        <f>"水晶洁"</f>
        <v>水晶洁</v>
      </c>
      <c r="C34" s="7" t="str">
        <f>"201912250426"</f>
        <v>201912250426</v>
      </c>
      <c r="D34" s="8">
        <v>80.05</v>
      </c>
      <c r="E34" s="9"/>
    </row>
    <row r="35" spans="1:5">
      <c r="A35" s="5">
        <v>33</v>
      </c>
      <c r="B35" s="6" t="str">
        <f>"何宇晴"</f>
        <v>何宇晴</v>
      </c>
      <c r="C35" s="7" t="str">
        <f>"201912250104"</f>
        <v>201912250104</v>
      </c>
      <c r="D35" s="8">
        <v>79.9</v>
      </c>
      <c r="E35" s="9"/>
    </row>
    <row r="36" spans="1:5">
      <c r="A36" s="5">
        <v>34</v>
      </c>
      <c r="B36" s="6" t="str">
        <f>"朱奎"</f>
        <v>朱奎</v>
      </c>
      <c r="C36" s="7" t="str">
        <f>"201912250712"</f>
        <v>201912250712</v>
      </c>
      <c r="D36" s="8">
        <v>79.85</v>
      </c>
      <c r="E36" s="9"/>
    </row>
    <row r="37" spans="1:5">
      <c r="A37" s="5">
        <v>35</v>
      </c>
      <c r="B37" s="6" t="str">
        <f>"孙艳莉"</f>
        <v>孙艳莉</v>
      </c>
      <c r="C37" s="7" t="str">
        <f>"201912250726"</f>
        <v>201912250726</v>
      </c>
      <c r="D37" s="8">
        <v>79.85</v>
      </c>
      <c r="E37" s="9"/>
    </row>
    <row r="38" spans="1:5">
      <c r="A38" s="5">
        <v>36</v>
      </c>
      <c r="B38" s="6" t="str">
        <f>"方一丹"</f>
        <v>方一丹</v>
      </c>
      <c r="C38" s="7" t="str">
        <f>"201912250414"</f>
        <v>201912250414</v>
      </c>
      <c r="D38" s="8">
        <v>79.8</v>
      </c>
      <c r="E38" s="9"/>
    </row>
    <row r="39" spans="1:5">
      <c r="A39" s="5">
        <v>37</v>
      </c>
      <c r="B39" s="6" t="str">
        <f>"刘巧巧"</f>
        <v>刘巧巧</v>
      </c>
      <c r="C39" s="7" t="str">
        <f>"201912250425"</f>
        <v>201912250425</v>
      </c>
      <c r="D39" s="8">
        <v>79.8</v>
      </c>
      <c r="E39" s="9"/>
    </row>
    <row r="40" spans="1:5">
      <c r="A40" s="5">
        <v>38</v>
      </c>
      <c r="B40" s="6" t="str">
        <f>"彭燕"</f>
        <v>彭燕</v>
      </c>
      <c r="C40" s="7" t="str">
        <f>"201912250516"</f>
        <v>201912250516</v>
      </c>
      <c r="D40" s="8">
        <v>79.8</v>
      </c>
      <c r="E40" s="9"/>
    </row>
    <row r="41" spans="1:5">
      <c r="A41" s="5">
        <v>39</v>
      </c>
      <c r="B41" s="6" t="str">
        <f>"尹慧珊"</f>
        <v>尹慧珊</v>
      </c>
      <c r="C41" s="7" t="str">
        <f>"201912250501"</f>
        <v>201912250501</v>
      </c>
      <c r="D41" s="8">
        <v>79.75</v>
      </c>
      <c r="E41" s="9"/>
    </row>
    <row r="42" spans="1:5">
      <c r="A42" s="5">
        <v>40</v>
      </c>
      <c r="B42" s="6" t="str">
        <f>"汪学生"</f>
        <v>汪学生</v>
      </c>
      <c r="C42" s="7" t="str">
        <f>"201912250518"</f>
        <v>201912250518</v>
      </c>
      <c r="D42" s="8">
        <v>79.7</v>
      </c>
      <c r="E42" s="9"/>
    </row>
    <row r="43" spans="1:5">
      <c r="A43" s="5">
        <v>41</v>
      </c>
      <c r="B43" s="6" t="str">
        <f>"周志强"</f>
        <v>周志强</v>
      </c>
      <c r="C43" s="7" t="str">
        <f>"201912250612"</f>
        <v>201912250612</v>
      </c>
      <c r="D43" s="8">
        <v>79.6</v>
      </c>
      <c r="E43" s="9"/>
    </row>
    <row r="44" spans="1:5">
      <c r="A44" s="5">
        <v>42</v>
      </c>
      <c r="B44" s="6" t="str">
        <f>"赵鑫"</f>
        <v>赵鑫</v>
      </c>
      <c r="C44" s="7" t="str">
        <f>"201912250608"</f>
        <v>201912250608</v>
      </c>
      <c r="D44" s="8">
        <v>79.55</v>
      </c>
      <c r="E44" s="9"/>
    </row>
    <row r="45" spans="1:5">
      <c r="A45" s="5">
        <v>43</v>
      </c>
      <c r="B45" s="6" t="str">
        <f>"金慧慧"</f>
        <v>金慧慧</v>
      </c>
      <c r="C45" s="7" t="str">
        <f>"201912250207"</f>
        <v>201912250207</v>
      </c>
      <c r="D45" s="8">
        <v>79.45</v>
      </c>
      <c r="E45" s="9"/>
    </row>
    <row r="46" spans="1:5">
      <c r="A46" s="5">
        <v>44</v>
      </c>
      <c r="B46" s="6" t="str">
        <f>"戴洁"</f>
        <v>戴洁</v>
      </c>
      <c r="C46" s="7" t="str">
        <f>"201912250328"</f>
        <v>201912250328</v>
      </c>
      <c r="D46" s="8">
        <v>79.15</v>
      </c>
      <c r="E46" s="9"/>
    </row>
    <row r="47" spans="1:5">
      <c r="A47" s="5">
        <v>45</v>
      </c>
      <c r="B47" s="6" t="str">
        <f>"储雪"</f>
        <v>储雪</v>
      </c>
      <c r="C47" s="7" t="str">
        <f>"201912250812"</f>
        <v>201912250812</v>
      </c>
      <c r="D47" s="8">
        <v>79.15</v>
      </c>
      <c r="E47" s="9"/>
    </row>
    <row r="48" spans="1:5">
      <c r="A48" s="5">
        <v>46</v>
      </c>
      <c r="B48" s="6" t="str">
        <f>"刘燕萍"</f>
        <v>刘燕萍</v>
      </c>
      <c r="C48" s="7" t="str">
        <f>"201912250108"</f>
        <v>201912250108</v>
      </c>
      <c r="D48" s="8">
        <v>79.1</v>
      </c>
      <c r="E48" s="9"/>
    </row>
    <row r="49" spans="1:5">
      <c r="A49" s="5">
        <v>47</v>
      </c>
      <c r="B49" s="6" t="str">
        <f>"张冯振"</f>
        <v>张冯振</v>
      </c>
      <c r="C49" s="7" t="str">
        <f>"201912250601"</f>
        <v>201912250601</v>
      </c>
      <c r="D49" s="8">
        <v>79.1</v>
      </c>
      <c r="E49" s="9"/>
    </row>
    <row r="50" spans="1:5">
      <c r="A50" s="5">
        <v>48</v>
      </c>
      <c r="B50" s="6" t="str">
        <f>"李海龙"</f>
        <v>李海龙</v>
      </c>
      <c r="C50" s="7" t="str">
        <f>"201912250102"</f>
        <v>201912250102</v>
      </c>
      <c r="D50" s="8">
        <v>79.05</v>
      </c>
      <c r="E50" s="9"/>
    </row>
    <row r="51" spans="1:5">
      <c r="A51" s="5">
        <v>49</v>
      </c>
      <c r="B51" s="6" t="str">
        <f>"肖成浩"</f>
        <v>肖成浩</v>
      </c>
      <c r="C51" s="7" t="str">
        <f>"201912250218"</f>
        <v>201912250218</v>
      </c>
      <c r="D51" s="8">
        <v>79.05</v>
      </c>
      <c r="E51" s="9"/>
    </row>
    <row r="52" spans="1:5">
      <c r="A52" s="5">
        <v>50</v>
      </c>
      <c r="B52" s="6" t="str">
        <f>"王婉茹"</f>
        <v>王婉茹</v>
      </c>
      <c r="C52" s="7" t="str">
        <f>"201912250312"</f>
        <v>201912250312</v>
      </c>
      <c r="D52" s="8">
        <v>78.85</v>
      </c>
      <c r="E52" s="9"/>
    </row>
    <row r="53" spans="1:5">
      <c r="A53" s="5">
        <v>51</v>
      </c>
      <c r="B53" s="6" t="str">
        <f>"马娜娜"</f>
        <v>马娜娜</v>
      </c>
      <c r="C53" s="7" t="str">
        <f>"201912250411"</f>
        <v>201912250411</v>
      </c>
      <c r="D53" s="8">
        <v>78.85</v>
      </c>
      <c r="E53" s="9"/>
    </row>
    <row r="54" spans="1:5">
      <c r="A54" s="5">
        <v>52</v>
      </c>
      <c r="B54" s="6" t="str">
        <f>"胡世玉"</f>
        <v>胡世玉</v>
      </c>
      <c r="C54" s="7" t="str">
        <f>"201912250404"</f>
        <v>201912250404</v>
      </c>
      <c r="D54" s="8">
        <v>78.8</v>
      </c>
      <c r="E54" s="9"/>
    </row>
    <row r="55" spans="1:5">
      <c r="A55" s="5">
        <v>53</v>
      </c>
      <c r="B55" s="6" t="str">
        <f>"李荣荣"</f>
        <v>李荣荣</v>
      </c>
      <c r="C55" s="7" t="str">
        <f>"201912250711"</f>
        <v>201912250711</v>
      </c>
      <c r="D55" s="8">
        <v>78.8</v>
      </c>
      <c r="E55" s="9"/>
    </row>
    <row r="56" spans="1:5">
      <c r="A56" s="5">
        <v>54</v>
      </c>
      <c r="B56" s="6" t="str">
        <f>"聂小草"</f>
        <v>聂小草</v>
      </c>
      <c r="C56" s="7" t="str">
        <f>"201912250105"</f>
        <v>201912250105</v>
      </c>
      <c r="D56" s="8">
        <v>78.75</v>
      </c>
      <c r="E56" s="9"/>
    </row>
    <row r="57" spans="1:5">
      <c r="A57" s="5">
        <v>55</v>
      </c>
      <c r="B57" s="6" t="str">
        <f>"韩创创"</f>
        <v>韩创创</v>
      </c>
      <c r="C57" s="7" t="str">
        <f>"201912250113"</f>
        <v>201912250113</v>
      </c>
      <c r="D57" s="8">
        <v>78.7</v>
      </c>
      <c r="E57" s="9"/>
    </row>
    <row r="58" spans="1:5">
      <c r="A58" s="5">
        <v>56</v>
      </c>
      <c r="B58" s="6" t="str">
        <f>"马作威"</f>
        <v>马作威</v>
      </c>
      <c r="C58" s="7" t="str">
        <f>"201912250213"</f>
        <v>201912250213</v>
      </c>
      <c r="D58" s="8">
        <v>78.6</v>
      </c>
      <c r="E58" s="9"/>
    </row>
    <row r="59" spans="1:5">
      <c r="A59" s="5">
        <v>57</v>
      </c>
      <c r="B59" s="6" t="str">
        <f>"赵静"</f>
        <v>赵静</v>
      </c>
      <c r="C59" s="7" t="str">
        <f>"201912250116"</f>
        <v>201912250116</v>
      </c>
      <c r="D59" s="8">
        <v>78.55</v>
      </c>
      <c r="E59" s="9"/>
    </row>
    <row r="60" spans="1:5">
      <c r="A60" s="5">
        <v>58</v>
      </c>
      <c r="B60" s="6" t="str">
        <f>"付远远"</f>
        <v>付远远</v>
      </c>
      <c r="C60" s="7" t="str">
        <f>"201912250212"</f>
        <v>201912250212</v>
      </c>
      <c r="D60" s="8">
        <v>78.5</v>
      </c>
      <c r="E60" s="9"/>
    </row>
    <row r="61" spans="1:5">
      <c r="A61" s="5">
        <v>59</v>
      </c>
      <c r="B61" s="6" t="str">
        <f>"朱行想"</f>
        <v>朱行想</v>
      </c>
      <c r="C61" s="7" t="str">
        <f>"201912250224"</f>
        <v>201912250224</v>
      </c>
      <c r="D61" s="8">
        <v>78.35</v>
      </c>
      <c r="E61" s="9"/>
    </row>
    <row r="62" spans="1:5">
      <c r="A62" s="5">
        <v>60</v>
      </c>
      <c r="B62" s="6" t="str">
        <f>"李浩"</f>
        <v>李浩</v>
      </c>
      <c r="C62" s="7" t="str">
        <f>"201912250424"</f>
        <v>201912250424</v>
      </c>
      <c r="D62" s="8">
        <v>78.35</v>
      </c>
      <c r="E62" s="9"/>
    </row>
    <row r="63" spans="1:5">
      <c r="A63" s="5">
        <v>61</v>
      </c>
      <c r="B63" s="6" t="str">
        <f>"焦天钦"</f>
        <v>焦天钦</v>
      </c>
      <c r="C63" s="7" t="str">
        <f>"201912250521"</f>
        <v>201912250521</v>
      </c>
      <c r="D63" s="8">
        <v>78.35</v>
      </c>
      <c r="E63" s="9"/>
    </row>
    <row r="64" spans="1:5">
      <c r="A64" s="5">
        <v>62</v>
      </c>
      <c r="B64" s="6" t="str">
        <f>"张晨"</f>
        <v>张晨</v>
      </c>
      <c r="C64" s="7" t="str">
        <f>"201912250316"</f>
        <v>201912250316</v>
      </c>
      <c r="D64" s="8">
        <v>78.3</v>
      </c>
      <c r="E64" s="9"/>
    </row>
    <row r="65" spans="1:5">
      <c r="A65" s="5">
        <v>63</v>
      </c>
      <c r="B65" s="6" t="str">
        <f>"史继婷"</f>
        <v>史继婷</v>
      </c>
      <c r="C65" s="7" t="str">
        <f>"201912250814"</f>
        <v>201912250814</v>
      </c>
      <c r="D65" s="8">
        <v>78.3</v>
      </c>
      <c r="E65" s="9"/>
    </row>
    <row r="66" spans="1:5">
      <c r="A66" s="5">
        <v>64</v>
      </c>
      <c r="B66" s="6" t="str">
        <f>"毛鑫"</f>
        <v>毛鑫</v>
      </c>
      <c r="C66" s="7" t="str">
        <f>"201912250406"</f>
        <v>201912250406</v>
      </c>
      <c r="D66" s="8">
        <v>78.2</v>
      </c>
      <c r="E66" s="9"/>
    </row>
    <row r="67" spans="1:5">
      <c r="A67" s="5">
        <v>65</v>
      </c>
      <c r="B67" s="6" t="str">
        <f>"韦芳"</f>
        <v>韦芳</v>
      </c>
      <c r="C67" s="7" t="str">
        <f>"201912250808"</f>
        <v>201912250808</v>
      </c>
      <c r="D67" s="8">
        <v>78.2</v>
      </c>
      <c r="E67" s="9"/>
    </row>
    <row r="68" spans="1:5">
      <c r="A68" s="5">
        <v>66</v>
      </c>
      <c r="B68" s="6" t="str">
        <f>"陈鹭"</f>
        <v>陈鹭</v>
      </c>
      <c r="C68" s="7" t="str">
        <f>"201912250111"</f>
        <v>201912250111</v>
      </c>
      <c r="D68" s="8">
        <v>78.15</v>
      </c>
      <c r="E68" s="9"/>
    </row>
    <row r="69" spans="1:5">
      <c r="A69" s="5">
        <v>67</v>
      </c>
      <c r="B69" s="6" t="str">
        <f>"来往"</f>
        <v>来往</v>
      </c>
      <c r="C69" s="7" t="str">
        <f>"201912250121"</f>
        <v>201912250121</v>
      </c>
      <c r="D69" s="8">
        <v>78.1</v>
      </c>
      <c r="E69" s="9"/>
    </row>
    <row r="70" spans="1:5">
      <c r="A70" s="5">
        <v>68</v>
      </c>
      <c r="B70" s="6" t="str">
        <f>"于世姣"</f>
        <v>于世姣</v>
      </c>
      <c r="C70" s="7" t="str">
        <f>"201912250301"</f>
        <v>201912250301</v>
      </c>
      <c r="D70" s="8">
        <v>78.05</v>
      </c>
      <c r="E70" s="9"/>
    </row>
    <row r="71" spans="1:5">
      <c r="A71" s="5">
        <v>69</v>
      </c>
      <c r="B71" s="6" t="str">
        <f>"陶坤"</f>
        <v>陶坤</v>
      </c>
      <c r="C71" s="7" t="str">
        <f>"201912250719"</f>
        <v>201912250719</v>
      </c>
      <c r="D71" s="8">
        <v>78</v>
      </c>
      <c r="E71" s="9"/>
    </row>
    <row r="72" spans="1:5">
      <c r="A72" s="5">
        <v>70</v>
      </c>
      <c r="B72" s="6" t="str">
        <f>"梅伟涛"</f>
        <v>梅伟涛</v>
      </c>
      <c r="C72" s="7" t="str">
        <f>"201912250809"</f>
        <v>201912250809</v>
      </c>
      <c r="D72" s="8">
        <v>77.95</v>
      </c>
      <c r="E72" s="9"/>
    </row>
    <row r="73" spans="1:5">
      <c r="A73" s="5">
        <v>71</v>
      </c>
      <c r="B73" s="6" t="str">
        <f>"杨梦华"</f>
        <v>杨梦华</v>
      </c>
      <c r="C73" s="7" t="str">
        <f>"201912250227"</f>
        <v>201912250227</v>
      </c>
      <c r="D73" s="8">
        <v>77.9</v>
      </c>
      <c r="E73" s="9"/>
    </row>
    <row r="74" spans="1:5">
      <c r="A74" s="5">
        <v>72</v>
      </c>
      <c r="B74" s="6" t="str">
        <f>"张恒"</f>
        <v>张恒</v>
      </c>
      <c r="C74" s="7" t="str">
        <f>"201912250120"</f>
        <v>201912250120</v>
      </c>
      <c r="D74" s="8">
        <v>77.85</v>
      </c>
      <c r="E74" s="9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江天一线</cp:lastModifiedBy>
  <dcterms:created xsi:type="dcterms:W3CDTF">2019-10-08T01:58:00Z</dcterms:created>
  <dcterms:modified xsi:type="dcterms:W3CDTF">2019-10-08T07:32:46Z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