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<sst xmlns="http://schemas.openxmlformats.org/spreadsheetml/2006/main" count="259" uniqueCount="17">
  <si>
    <t>附件：</t>
  </si>
  <si>
    <t>亳州市谯城区2019年度乡镇事业单位公开招聘人员
资格复审人员名单</t>
  </si>
  <si>
    <t>序号</t>
  </si>
  <si>
    <t>报考岗位</t>
  </si>
  <si>
    <t>准考证号</t>
  </si>
  <si>
    <t>笔试成绩</t>
  </si>
  <si>
    <t>备注</t>
  </si>
  <si>
    <r>
      <t>201901_</t>
    </r>
    <r>
      <rPr>
        <sz val="11"/>
        <rFont val="仿宋_GB2312"/>
        <family val="3"/>
      </rPr>
      <t>工作人员</t>
    </r>
  </si>
  <si>
    <r>
      <t>201902_</t>
    </r>
    <r>
      <rPr>
        <sz val="11"/>
        <rFont val="仿宋_GB2312"/>
        <family val="3"/>
      </rPr>
      <t>工作人员</t>
    </r>
  </si>
  <si>
    <r>
      <t>201903_</t>
    </r>
    <r>
      <rPr>
        <sz val="11"/>
        <rFont val="仿宋_GB2312"/>
        <family val="3"/>
      </rPr>
      <t>工作人员</t>
    </r>
  </si>
  <si>
    <r>
      <t>201904_</t>
    </r>
    <r>
      <rPr>
        <sz val="11"/>
        <rFont val="仿宋_GB2312"/>
        <family val="3"/>
      </rPr>
      <t>工作人员</t>
    </r>
  </si>
  <si>
    <r>
      <t>201905_</t>
    </r>
    <r>
      <rPr>
        <sz val="11"/>
        <rFont val="仿宋_GB2312"/>
        <family val="3"/>
      </rPr>
      <t>工作人员</t>
    </r>
  </si>
  <si>
    <r>
      <t>201906_</t>
    </r>
    <r>
      <rPr>
        <sz val="11"/>
        <rFont val="仿宋_GB2312"/>
        <family val="3"/>
      </rPr>
      <t>工作人员</t>
    </r>
  </si>
  <si>
    <r>
      <t>201907_</t>
    </r>
    <r>
      <rPr>
        <sz val="11"/>
        <rFont val="仿宋_GB2312"/>
        <family val="3"/>
      </rPr>
      <t>工作人员</t>
    </r>
  </si>
  <si>
    <r>
      <t>201908_</t>
    </r>
    <r>
      <rPr>
        <sz val="11"/>
        <rFont val="仿宋_GB2312"/>
        <family val="3"/>
      </rPr>
      <t>工作人员</t>
    </r>
  </si>
  <si>
    <r>
      <t>201909_</t>
    </r>
    <r>
      <rPr>
        <sz val="11"/>
        <rFont val="仿宋_GB2312"/>
        <family val="3"/>
      </rPr>
      <t>工作人员</t>
    </r>
  </si>
  <si>
    <r>
      <t>201910_</t>
    </r>
    <r>
      <rPr>
        <sz val="11"/>
        <rFont val="仿宋_GB2312"/>
        <family val="3"/>
      </rPr>
      <t>工作人员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</si>
</sst>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2"/>
      <name val="黑体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5"/>
  <sheetViews>
    <sheetView tabSelected="1" zoomScaleSheetLayoutView="100" workbookViewId="0" topLeftCell="A1">
      <selection activeCell="F2" sqref="F2"/>
    </sheetView>
  </sheetViews>
  <sheetFormatPr defaultColWidth="9.00390625" defaultRowHeight="21" customHeight="1"/>
  <cols>
    <col min="1" max="1" width="8.875" style="0" customWidth="1"/>
    <col min="2" max="2" width="22.00390625" style="0" customWidth="1"/>
    <col min="3" max="3" width="19.75390625" style="0" customWidth="1"/>
    <col min="4" max="4" width="12.75390625" style="0" customWidth="1"/>
    <col min="5" max="5" width="14.125" style="0" customWidth="1"/>
  </cols>
  <sheetData>
    <row r="1" ht="21" customHeight="1">
      <c r="A1" s="1" t="s">
        <v>0</v>
      </c>
    </row>
    <row r="2" spans="1:5" ht="54" customHeight="1">
      <c r="A2" s="2" t="s">
        <v>1</v>
      </c>
      <c r="B2" s="3"/>
      <c r="C2" s="3"/>
      <c r="D2" s="3"/>
      <c r="E2" s="3"/>
    </row>
    <row r="3" spans="1:5" ht="3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21" customHeight="1">
      <c r="A4" s="5">
        <v>1</v>
      </c>
      <c r="B4" s="5" t="s">
        <v>7</v>
      </c>
      <c r="C4" s="5" t="str">
        <f>"201901010419"</f>
        <v>201901010419</v>
      </c>
      <c r="D4" s="6">
        <v>85.36</v>
      </c>
      <c r="E4" s="5"/>
    </row>
    <row r="5" spans="1:5" ht="21" customHeight="1">
      <c r="A5" s="5">
        <v>2</v>
      </c>
      <c r="B5" s="5" t="s">
        <v>7</v>
      </c>
      <c r="C5" s="5" t="str">
        <f>"201901010122"</f>
        <v>201901010122</v>
      </c>
      <c r="D5" s="6">
        <v>84.97</v>
      </c>
      <c r="E5" s="5"/>
    </row>
    <row r="6" spans="1:5" ht="21" customHeight="1">
      <c r="A6" s="5">
        <v>3</v>
      </c>
      <c r="B6" s="5" t="s">
        <v>7</v>
      </c>
      <c r="C6" s="5" t="str">
        <f>"201901010615"</f>
        <v>201901010615</v>
      </c>
      <c r="D6" s="6">
        <v>84.63</v>
      </c>
      <c r="E6" s="5"/>
    </row>
    <row r="7" spans="1:5" ht="21" customHeight="1">
      <c r="A7" s="5">
        <v>4</v>
      </c>
      <c r="B7" s="5" t="s">
        <v>7</v>
      </c>
      <c r="C7" s="5" t="str">
        <f>"201901010705"</f>
        <v>201901010705</v>
      </c>
      <c r="D7" s="6">
        <v>83.91</v>
      </c>
      <c r="E7" s="5"/>
    </row>
    <row r="8" spans="1:5" ht="21" customHeight="1">
      <c r="A8" s="5">
        <v>5</v>
      </c>
      <c r="B8" s="5" t="s">
        <v>7</v>
      </c>
      <c r="C8" s="5" t="str">
        <f>"201901010712"</f>
        <v>201901010712</v>
      </c>
      <c r="D8" s="6">
        <v>83.61</v>
      </c>
      <c r="E8" s="5"/>
    </row>
    <row r="9" spans="1:5" ht="21" customHeight="1">
      <c r="A9" s="5">
        <v>6</v>
      </c>
      <c r="B9" s="5" t="s">
        <v>7</v>
      </c>
      <c r="C9" s="5" t="str">
        <f>"201901010319"</f>
        <v>201901010319</v>
      </c>
      <c r="D9" s="6">
        <v>83.13</v>
      </c>
      <c r="E9" s="5"/>
    </row>
    <row r="10" spans="1:5" ht="21" customHeight="1">
      <c r="A10" s="5">
        <v>7</v>
      </c>
      <c r="B10" s="5" t="s">
        <v>7</v>
      </c>
      <c r="C10" s="5" t="str">
        <f>"201901010222"</f>
        <v>201901010222</v>
      </c>
      <c r="D10" s="6">
        <v>82.9</v>
      </c>
      <c r="E10" s="5"/>
    </row>
    <row r="11" spans="1:5" ht="21" customHeight="1">
      <c r="A11" s="5">
        <v>8</v>
      </c>
      <c r="B11" s="5" t="s">
        <v>7</v>
      </c>
      <c r="C11" s="5" t="str">
        <f>"201901010330"</f>
        <v>201901010330</v>
      </c>
      <c r="D11" s="6">
        <v>82.54</v>
      </c>
      <c r="E11" s="5"/>
    </row>
    <row r="12" spans="1:5" ht="21" customHeight="1">
      <c r="A12" s="5">
        <v>9</v>
      </c>
      <c r="B12" s="5" t="s">
        <v>7</v>
      </c>
      <c r="C12" s="5" t="str">
        <f>"201901010524"</f>
        <v>201901010524</v>
      </c>
      <c r="D12" s="6">
        <v>82.17</v>
      </c>
      <c r="E12" s="5"/>
    </row>
    <row r="13" spans="1:5" ht="21" customHeight="1">
      <c r="A13" s="5">
        <v>10</v>
      </c>
      <c r="B13" s="5" t="s">
        <v>7</v>
      </c>
      <c r="C13" s="5" t="str">
        <f>"201901010403"</f>
        <v>201901010403</v>
      </c>
      <c r="D13" s="6">
        <v>81.05</v>
      </c>
      <c r="E13" s="5"/>
    </row>
    <row r="14" spans="1:5" ht="21" customHeight="1">
      <c r="A14" s="5">
        <v>11</v>
      </c>
      <c r="B14" s="5" t="s">
        <v>7</v>
      </c>
      <c r="C14" s="5" t="str">
        <f>"201901010512"</f>
        <v>201901010512</v>
      </c>
      <c r="D14" s="6">
        <v>80.98</v>
      </c>
      <c r="E14" s="5"/>
    </row>
    <row r="15" spans="1:5" ht="21" customHeight="1">
      <c r="A15" s="5">
        <v>12</v>
      </c>
      <c r="B15" s="5" t="s">
        <v>7</v>
      </c>
      <c r="C15" s="5" t="str">
        <f>"201901010523"</f>
        <v>201901010523</v>
      </c>
      <c r="D15" s="6">
        <v>80.62</v>
      </c>
      <c r="E15" s="5"/>
    </row>
    <row r="16" spans="1:5" ht="21" customHeight="1">
      <c r="A16" s="5">
        <v>13</v>
      </c>
      <c r="B16" s="5" t="s">
        <v>7</v>
      </c>
      <c r="C16" s="5" t="str">
        <f>"201901010601"</f>
        <v>201901010601</v>
      </c>
      <c r="D16" s="6">
        <v>80.54</v>
      </c>
      <c r="E16" s="5"/>
    </row>
    <row r="17" spans="1:5" ht="21" customHeight="1">
      <c r="A17" s="5">
        <v>14</v>
      </c>
      <c r="B17" s="5" t="s">
        <v>7</v>
      </c>
      <c r="C17" s="5" t="str">
        <f>"201901010208"</f>
        <v>201901010208</v>
      </c>
      <c r="D17" s="6">
        <v>80.43</v>
      </c>
      <c r="E17" s="5"/>
    </row>
    <row r="18" spans="1:5" ht="21" customHeight="1">
      <c r="A18" s="5">
        <v>15</v>
      </c>
      <c r="B18" s="5" t="s">
        <v>7</v>
      </c>
      <c r="C18" s="5" t="str">
        <f>"201901010204"</f>
        <v>201901010204</v>
      </c>
      <c r="D18" s="6">
        <v>80.4</v>
      </c>
      <c r="E18" s="5"/>
    </row>
    <row r="19" spans="1:5" ht="21" customHeight="1">
      <c r="A19" s="5">
        <v>16</v>
      </c>
      <c r="B19" s="5" t="s">
        <v>7</v>
      </c>
      <c r="C19" s="5" t="str">
        <f>"201901010421"</f>
        <v>201901010421</v>
      </c>
      <c r="D19" s="6">
        <v>80</v>
      </c>
      <c r="E19" s="5"/>
    </row>
    <row r="20" spans="1:5" ht="21" customHeight="1">
      <c r="A20" s="5">
        <v>17</v>
      </c>
      <c r="B20" s="5" t="s">
        <v>7</v>
      </c>
      <c r="C20" s="5" t="str">
        <f>"201901010402"</f>
        <v>201901010402</v>
      </c>
      <c r="D20" s="6">
        <v>79.72</v>
      </c>
      <c r="E20" s="5"/>
    </row>
    <row r="21" spans="1:5" ht="21" customHeight="1">
      <c r="A21" s="5">
        <v>18</v>
      </c>
      <c r="B21" s="5" t="s">
        <v>7</v>
      </c>
      <c r="C21" s="5" t="str">
        <f>"201901010205"</f>
        <v>201901010205</v>
      </c>
      <c r="D21" s="6">
        <v>79.69</v>
      </c>
      <c r="E21" s="5"/>
    </row>
    <row r="22" spans="1:5" ht="21" customHeight="1">
      <c r="A22" s="5">
        <v>19</v>
      </c>
      <c r="B22" s="5" t="s">
        <v>7</v>
      </c>
      <c r="C22" s="5" t="str">
        <f>"201901010308"</f>
        <v>201901010308</v>
      </c>
      <c r="D22" s="6">
        <v>79.6</v>
      </c>
      <c r="E22" s="5"/>
    </row>
    <row r="23" spans="1:5" ht="21" customHeight="1">
      <c r="A23" s="5">
        <v>20</v>
      </c>
      <c r="B23" s="5" t="s">
        <v>7</v>
      </c>
      <c r="C23" s="5" t="str">
        <f>"201901010220"</f>
        <v>201901010220</v>
      </c>
      <c r="D23" s="6">
        <v>79.25</v>
      </c>
      <c r="E23" s="5"/>
    </row>
    <row r="24" spans="1:5" ht="21" customHeight="1">
      <c r="A24" s="5">
        <v>21</v>
      </c>
      <c r="B24" s="5" t="s">
        <v>7</v>
      </c>
      <c r="C24" s="5" t="str">
        <f>"201901010407"</f>
        <v>201901010407</v>
      </c>
      <c r="D24" s="6">
        <v>78.91</v>
      </c>
      <c r="E24" s="5"/>
    </row>
    <row r="25" spans="1:5" ht="21" customHeight="1">
      <c r="A25" s="5">
        <v>22</v>
      </c>
      <c r="B25" s="5" t="s">
        <v>7</v>
      </c>
      <c r="C25" s="5" t="str">
        <f>"201901010525"</f>
        <v>201901010525</v>
      </c>
      <c r="D25" s="6">
        <v>78.91</v>
      </c>
      <c r="E25" s="5"/>
    </row>
    <row r="26" spans="1:5" ht="21" customHeight="1">
      <c r="A26" s="5">
        <v>23</v>
      </c>
      <c r="B26" s="5" t="s">
        <v>7</v>
      </c>
      <c r="C26" s="5" t="str">
        <f>"201901010410"</f>
        <v>201901010410</v>
      </c>
      <c r="D26" s="6">
        <v>78.82</v>
      </c>
      <c r="E26" s="5"/>
    </row>
    <row r="27" spans="1:5" ht="21" customHeight="1">
      <c r="A27" s="5">
        <v>24</v>
      </c>
      <c r="B27" s="5" t="s">
        <v>7</v>
      </c>
      <c r="C27" s="5" t="str">
        <f>"201901010305"</f>
        <v>201901010305</v>
      </c>
      <c r="D27" s="6">
        <v>78.5</v>
      </c>
      <c r="E27" s="5"/>
    </row>
    <row r="28" spans="1:5" ht="21" customHeight="1">
      <c r="A28" s="5">
        <v>25</v>
      </c>
      <c r="B28" s="5" t="s">
        <v>7</v>
      </c>
      <c r="C28" s="5" t="str">
        <f>"201901010114"</f>
        <v>201901010114</v>
      </c>
      <c r="D28" s="6">
        <v>78.44</v>
      </c>
      <c r="E28" s="5"/>
    </row>
    <row r="29" spans="1:5" ht="21" customHeight="1">
      <c r="A29" s="5">
        <v>26</v>
      </c>
      <c r="B29" s="5" t="s">
        <v>7</v>
      </c>
      <c r="C29" s="5" t="str">
        <f>"201901010522"</f>
        <v>201901010522</v>
      </c>
      <c r="D29" s="6">
        <v>78.43</v>
      </c>
      <c r="E29" s="5"/>
    </row>
    <row r="30" spans="1:5" ht="21" customHeight="1">
      <c r="A30" s="5">
        <v>27</v>
      </c>
      <c r="B30" s="5" t="s">
        <v>7</v>
      </c>
      <c r="C30" s="5" t="str">
        <f>"201901010701"</f>
        <v>201901010701</v>
      </c>
      <c r="D30" s="6">
        <v>78.37</v>
      </c>
      <c r="E30" s="5"/>
    </row>
    <row r="31" spans="1:5" ht="21" customHeight="1">
      <c r="A31" s="5">
        <v>28</v>
      </c>
      <c r="B31" s="5" t="s">
        <v>8</v>
      </c>
      <c r="C31" s="5" t="str">
        <f>"201902011704"</f>
        <v>201902011704</v>
      </c>
      <c r="D31" s="6">
        <v>84.48</v>
      </c>
      <c r="E31" s="5"/>
    </row>
    <row r="32" spans="1:5" ht="21" customHeight="1">
      <c r="A32" s="5">
        <v>29</v>
      </c>
      <c r="B32" s="5" t="s">
        <v>8</v>
      </c>
      <c r="C32" s="5" t="str">
        <f>"201902011225"</f>
        <v>201902011225</v>
      </c>
      <c r="D32" s="6">
        <v>83.36</v>
      </c>
      <c r="E32" s="5"/>
    </row>
    <row r="33" spans="1:5" ht="21" customHeight="1">
      <c r="A33" s="5">
        <v>30</v>
      </c>
      <c r="B33" s="5" t="s">
        <v>8</v>
      </c>
      <c r="C33" s="5" t="str">
        <f>"201902011217"</f>
        <v>201902011217</v>
      </c>
      <c r="D33" s="6">
        <v>83.12</v>
      </c>
      <c r="E33" s="5"/>
    </row>
    <row r="34" spans="1:5" ht="21" customHeight="1">
      <c r="A34" s="5">
        <v>31</v>
      </c>
      <c r="B34" s="5" t="s">
        <v>8</v>
      </c>
      <c r="C34" s="5" t="str">
        <f>"201902011201"</f>
        <v>201902011201</v>
      </c>
      <c r="D34" s="6">
        <v>82.41</v>
      </c>
      <c r="E34" s="5"/>
    </row>
    <row r="35" spans="1:5" ht="21" customHeight="1">
      <c r="A35" s="5">
        <v>32</v>
      </c>
      <c r="B35" s="5" t="s">
        <v>8</v>
      </c>
      <c r="C35" s="5" t="str">
        <f>"201902011529"</f>
        <v>201902011529</v>
      </c>
      <c r="D35" s="6">
        <v>82.1</v>
      </c>
      <c r="E35" s="5"/>
    </row>
    <row r="36" spans="1:5" ht="21" customHeight="1">
      <c r="A36" s="5">
        <v>33</v>
      </c>
      <c r="B36" s="5" t="s">
        <v>8</v>
      </c>
      <c r="C36" s="5" t="str">
        <f>"201902011929"</f>
        <v>201902011929</v>
      </c>
      <c r="D36" s="6">
        <v>82.06</v>
      </c>
      <c r="E36" s="5"/>
    </row>
    <row r="37" spans="1:5" ht="21" customHeight="1">
      <c r="A37" s="5">
        <v>34</v>
      </c>
      <c r="B37" s="5" t="s">
        <v>8</v>
      </c>
      <c r="C37" s="5" t="str">
        <f>"201902011229"</f>
        <v>201902011229</v>
      </c>
      <c r="D37" s="6">
        <v>82.03</v>
      </c>
      <c r="E37" s="5"/>
    </row>
    <row r="38" spans="1:5" ht="21" customHeight="1">
      <c r="A38" s="5">
        <v>35</v>
      </c>
      <c r="B38" s="5" t="s">
        <v>8</v>
      </c>
      <c r="C38" s="5" t="str">
        <f>"201902012006"</f>
        <v>201902012006</v>
      </c>
      <c r="D38" s="6">
        <v>82.03</v>
      </c>
      <c r="E38" s="5"/>
    </row>
    <row r="39" spans="1:5" ht="21" customHeight="1">
      <c r="A39" s="5">
        <v>36</v>
      </c>
      <c r="B39" s="5" t="s">
        <v>8</v>
      </c>
      <c r="C39" s="5" t="str">
        <f>"201902011519"</f>
        <v>201902011519</v>
      </c>
      <c r="D39" s="6">
        <v>81.91</v>
      </c>
      <c r="E39" s="5"/>
    </row>
    <row r="40" spans="1:5" ht="21" customHeight="1">
      <c r="A40" s="5">
        <v>37</v>
      </c>
      <c r="B40" s="5" t="s">
        <v>8</v>
      </c>
      <c r="C40" s="5" t="str">
        <f>"201902010912"</f>
        <v>201902010912</v>
      </c>
      <c r="D40" s="6">
        <v>81.73</v>
      </c>
      <c r="E40" s="5"/>
    </row>
    <row r="41" spans="1:5" ht="21" customHeight="1">
      <c r="A41" s="5">
        <v>38</v>
      </c>
      <c r="B41" s="5" t="s">
        <v>8</v>
      </c>
      <c r="C41" s="5" t="str">
        <f>"201902011324"</f>
        <v>201902011324</v>
      </c>
      <c r="D41" s="6">
        <v>81.4</v>
      </c>
      <c r="E41" s="5"/>
    </row>
    <row r="42" spans="1:5" ht="21" customHeight="1">
      <c r="A42" s="5">
        <v>39</v>
      </c>
      <c r="B42" s="5" t="s">
        <v>8</v>
      </c>
      <c r="C42" s="5" t="str">
        <f>"201902011926"</f>
        <v>201902011926</v>
      </c>
      <c r="D42" s="6">
        <v>80.89</v>
      </c>
      <c r="E42" s="5"/>
    </row>
    <row r="43" spans="1:5" ht="21" customHeight="1">
      <c r="A43" s="5">
        <v>40</v>
      </c>
      <c r="B43" s="5" t="s">
        <v>8</v>
      </c>
      <c r="C43" s="5" t="str">
        <f>"201902011214"</f>
        <v>201902011214</v>
      </c>
      <c r="D43" s="6">
        <v>80.78</v>
      </c>
      <c r="E43" s="5"/>
    </row>
    <row r="44" spans="1:5" ht="21" customHeight="1">
      <c r="A44" s="5">
        <v>41</v>
      </c>
      <c r="B44" s="5" t="s">
        <v>8</v>
      </c>
      <c r="C44" s="5" t="str">
        <f>"201902011222"</f>
        <v>201902011222</v>
      </c>
      <c r="D44" s="6">
        <v>80.78</v>
      </c>
      <c r="E44" s="5"/>
    </row>
    <row r="45" spans="1:5" ht="21" customHeight="1">
      <c r="A45" s="5">
        <v>42</v>
      </c>
      <c r="B45" s="5" t="s">
        <v>8</v>
      </c>
      <c r="C45" s="5" t="str">
        <f>"201902011915"</f>
        <v>201902011915</v>
      </c>
      <c r="D45" s="6">
        <v>80.63</v>
      </c>
      <c r="E45" s="5"/>
    </row>
    <row r="46" spans="1:5" ht="21" customHeight="1">
      <c r="A46" s="5">
        <v>43</v>
      </c>
      <c r="B46" s="5" t="s">
        <v>8</v>
      </c>
      <c r="C46" s="5" t="str">
        <f>"201902011906"</f>
        <v>201902011906</v>
      </c>
      <c r="D46" s="6">
        <v>80.62</v>
      </c>
      <c r="E46" s="5"/>
    </row>
    <row r="47" spans="1:5" ht="21" customHeight="1">
      <c r="A47" s="5">
        <v>44</v>
      </c>
      <c r="B47" s="5" t="s">
        <v>8</v>
      </c>
      <c r="C47" s="5" t="str">
        <f>"201902011803"</f>
        <v>201902011803</v>
      </c>
      <c r="D47" s="6">
        <v>80.58</v>
      </c>
      <c r="E47" s="5"/>
    </row>
    <row r="48" spans="1:5" ht="21" customHeight="1">
      <c r="A48" s="5">
        <v>45</v>
      </c>
      <c r="B48" s="5" t="s">
        <v>8</v>
      </c>
      <c r="C48" s="5" t="str">
        <f>"201902011607"</f>
        <v>201902011607</v>
      </c>
      <c r="D48" s="6">
        <v>80.1</v>
      </c>
      <c r="E48" s="5"/>
    </row>
    <row r="49" spans="1:5" ht="21" customHeight="1">
      <c r="A49" s="5">
        <v>46</v>
      </c>
      <c r="B49" s="5" t="s">
        <v>8</v>
      </c>
      <c r="C49" s="5" t="str">
        <f>"201902011902"</f>
        <v>201902011902</v>
      </c>
      <c r="D49" s="6">
        <v>80.07</v>
      </c>
      <c r="E49" s="5"/>
    </row>
    <row r="50" spans="1:5" ht="21" customHeight="1">
      <c r="A50" s="5">
        <v>47</v>
      </c>
      <c r="B50" s="5" t="s">
        <v>8</v>
      </c>
      <c r="C50" s="5" t="str">
        <f>"201902011403"</f>
        <v>201902011403</v>
      </c>
      <c r="D50" s="6">
        <v>79.4</v>
      </c>
      <c r="E50" s="5"/>
    </row>
    <row r="51" spans="1:5" ht="21" customHeight="1">
      <c r="A51" s="5">
        <v>48</v>
      </c>
      <c r="B51" s="5" t="s">
        <v>8</v>
      </c>
      <c r="C51" s="5" t="str">
        <f>"201902012009"</f>
        <v>201902012009</v>
      </c>
      <c r="D51" s="6">
        <v>79.3</v>
      </c>
      <c r="E51" s="5"/>
    </row>
    <row r="52" spans="1:5" ht="21" customHeight="1">
      <c r="A52" s="5">
        <v>49</v>
      </c>
      <c r="B52" s="5" t="s">
        <v>8</v>
      </c>
      <c r="C52" s="5" t="str">
        <f>"201902011310"</f>
        <v>201902011310</v>
      </c>
      <c r="D52" s="6">
        <v>79.18</v>
      </c>
      <c r="E52" s="5"/>
    </row>
    <row r="53" spans="1:5" ht="21" customHeight="1">
      <c r="A53" s="5">
        <v>50</v>
      </c>
      <c r="B53" s="5" t="s">
        <v>8</v>
      </c>
      <c r="C53" s="5" t="str">
        <f>"201902011329"</f>
        <v>201902011329</v>
      </c>
      <c r="D53" s="6">
        <v>79.02</v>
      </c>
      <c r="E53" s="5"/>
    </row>
    <row r="54" spans="1:5" ht="21" customHeight="1">
      <c r="A54" s="5">
        <v>51</v>
      </c>
      <c r="B54" s="5" t="s">
        <v>8</v>
      </c>
      <c r="C54" s="5" t="str">
        <f>"201902011211"</f>
        <v>201902011211</v>
      </c>
      <c r="D54" s="6">
        <v>79.01</v>
      </c>
      <c r="E54" s="5"/>
    </row>
    <row r="55" spans="1:5" ht="21" customHeight="1">
      <c r="A55" s="5">
        <v>52</v>
      </c>
      <c r="B55" s="5" t="s">
        <v>8</v>
      </c>
      <c r="C55" s="5" t="str">
        <f>"201902010904"</f>
        <v>201902010904</v>
      </c>
      <c r="D55" s="6">
        <v>78.75</v>
      </c>
      <c r="E55" s="5"/>
    </row>
    <row r="56" spans="1:5" ht="21" customHeight="1">
      <c r="A56" s="5">
        <v>53</v>
      </c>
      <c r="B56" s="5" t="s">
        <v>8</v>
      </c>
      <c r="C56" s="5" t="str">
        <f>"201902011322"</f>
        <v>201902011322</v>
      </c>
      <c r="D56" s="6">
        <v>78.46</v>
      </c>
      <c r="E56" s="5"/>
    </row>
    <row r="57" spans="1:5" ht="21" customHeight="1">
      <c r="A57" s="5">
        <v>54</v>
      </c>
      <c r="B57" s="5" t="s">
        <v>8</v>
      </c>
      <c r="C57" s="5" t="str">
        <f>"201902011522"</f>
        <v>201902011522</v>
      </c>
      <c r="D57" s="6">
        <v>78.32</v>
      </c>
      <c r="E57" s="5"/>
    </row>
    <row r="58" spans="1:5" ht="21" customHeight="1">
      <c r="A58" s="5">
        <v>55</v>
      </c>
      <c r="B58" s="5" t="s">
        <v>9</v>
      </c>
      <c r="C58" s="5" t="str">
        <f>"201903013803"</f>
        <v>201903013803</v>
      </c>
      <c r="D58" s="6">
        <v>89.82</v>
      </c>
      <c r="E58" s="5"/>
    </row>
    <row r="59" spans="1:5" ht="21" customHeight="1">
      <c r="A59" s="5">
        <v>56</v>
      </c>
      <c r="B59" s="5" t="s">
        <v>9</v>
      </c>
      <c r="C59" s="5" t="str">
        <f>"201903012207"</f>
        <v>201903012207</v>
      </c>
      <c r="D59" s="6">
        <v>86.54</v>
      </c>
      <c r="E59" s="5"/>
    </row>
    <row r="60" spans="1:5" ht="21" customHeight="1">
      <c r="A60" s="5">
        <v>57</v>
      </c>
      <c r="B60" s="5" t="s">
        <v>9</v>
      </c>
      <c r="C60" s="5" t="str">
        <f>"201903012111"</f>
        <v>201903012111</v>
      </c>
      <c r="D60" s="6">
        <v>86.35</v>
      </c>
      <c r="E60" s="5"/>
    </row>
    <row r="61" spans="1:5" ht="21" customHeight="1">
      <c r="A61" s="5">
        <v>58</v>
      </c>
      <c r="B61" s="5" t="s">
        <v>9</v>
      </c>
      <c r="C61" s="5" t="str">
        <f>"201903012504"</f>
        <v>201903012504</v>
      </c>
      <c r="D61" s="6">
        <v>86.07</v>
      </c>
      <c r="E61" s="5"/>
    </row>
    <row r="62" spans="1:5" ht="21" customHeight="1">
      <c r="A62" s="5">
        <v>59</v>
      </c>
      <c r="B62" s="5" t="s">
        <v>9</v>
      </c>
      <c r="C62" s="5" t="str">
        <f>"201903013711"</f>
        <v>201903013711</v>
      </c>
      <c r="D62" s="6">
        <v>85.14</v>
      </c>
      <c r="E62" s="5"/>
    </row>
    <row r="63" spans="1:5" ht="21" customHeight="1">
      <c r="A63" s="5">
        <v>60</v>
      </c>
      <c r="B63" s="5" t="s">
        <v>9</v>
      </c>
      <c r="C63" s="5" t="str">
        <f>"201903013322"</f>
        <v>201903013322</v>
      </c>
      <c r="D63" s="6">
        <v>84.3</v>
      </c>
      <c r="E63" s="5"/>
    </row>
    <row r="64" spans="1:5" ht="21" customHeight="1">
      <c r="A64" s="5">
        <v>61</v>
      </c>
      <c r="B64" s="5" t="s">
        <v>9</v>
      </c>
      <c r="C64" s="5" t="str">
        <f>"201903012707"</f>
        <v>201903012707</v>
      </c>
      <c r="D64" s="6">
        <v>84.25</v>
      </c>
      <c r="E64" s="5"/>
    </row>
    <row r="65" spans="1:5" ht="21" customHeight="1">
      <c r="A65" s="5">
        <v>62</v>
      </c>
      <c r="B65" s="5" t="s">
        <v>9</v>
      </c>
      <c r="C65" s="5" t="str">
        <f>"201903012523"</f>
        <v>201903012523</v>
      </c>
      <c r="D65" s="6">
        <v>84.02</v>
      </c>
      <c r="E65" s="5"/>
    </row>
    <row r="66" spans="1:5" ht="21" customHeight="1">
      <c r="A66" s="5">
        <v>63</v>
      </c>
      <c r="B66" s="5" t="s">
        <v>9</v>
      </c>
      <c r="C66" s="5" t="str">
        <f>"201903012823"</f>
        <v>201903012823</v>
      </c>
      <c r="D66" s="6">
        <v>83.83</v>
      </c>
      <c r="E66" s="5"/>
    </row>
    <row r="67" spans="1:5" ht="21" customHeight="1">
      <c r="A67" s="5">
        <v>64</v>
      </c>
      <c r="B67" s="5" t="s">
        <v>9</v>
      </c>
      <c r="C67" s="5" t="str">
        <f>"201903013201"</f>
        <v>201903013201</v>
      </c>
      <c r="D67" s="6">
        <v>83.74</v>
      </c>
      <c r="E67" s="5"/>
    </row>
    <row r="68" spans="1:5" ht="21" customHeight="1">
      <c r="A68" s="5">
        <v>65</v>
      </c>
      <c r="B68" s="5" t="s">
        <v>9</v>
      </c>
      <c r="C68" s="5" t="str">
        <f>"201903013230"</f>
        <v>201903013230</v>
      </c>
      <c r="D68" s="6">
        <v>83.44</v>
      </c>
      <c r="E68" s="5"/>
    </row>
    <row r="69" spans="1:5" ht="21" customHeight="1">
      <c r="A69" s="5">
        <v>66</v>
      </c>
      <c r="B69" s="5" t="s">
        <v>9</v>
      </c>
      <c r="C69" s="5" t="str">
        <f>"201903012810"</f>
        <v>201903012810</v>
      </c>
      <c r="D69" s="6">
        <v>83.4</v>
      </c>
      <c r="E69" s="5"/>
    </row>
    <row r="70" spans="1:5" ht="21" customHeight="1">
      <c r="A70" s="5">
        <v>67</v>
      </c>
      <c r="B70" s="5" t="s">
        <v>9</v>
      </c>
      <c r="C70" s="5" t="str">
        <f>"201903012906"</f>
        <v>201903012906</v>
      </c>
      <c r="D70" s="6">
        <v>83.37</v>
      </c>
      <c r="E70" s="5"/>
    </row>
    <row r="71" spans="1:5" ht="21" customHeight="1">
      <c r="A71" s="5">
        <v>68</v>
      </c>
      <c r="B71" s="5" t="s">
        <v>9</v>
      </c>
      <c r="C71" s="5" t="str">
        <f>"201903012129"</f>
        <v>201903012129</v>
      </c>
      <c r="D71" s="6">
        <v>82.66</v>
      </c>
      <c r="E71" s="5"/>
    </row>
    <row r="72" spans="1:5" ht="21" customHeight="1">
      <c r="A72" s="5">
        <v>69</v>
      </c>
      <c r="B72" s="5" t="s">
        <v>9</v>
      </c>
      <c r="C72" s="5" t="str">
        <f>"201903013324"</f>
        <v>201903013324</v>
      </c>
      <c r="D72" s="6">
        <v>82.55</v>
      </c>
      <c r="E72" s="5"/>
    </row>
    <row r="73" spans="1:5" ht="21" customHeight="1">
      <c r="A73" s="5">
        <v>70</v>
      </c>
      <c r="B73" s="5" t="s">
        <v>9</v>
      </c>
      <c r="C73" s="5" t="str">
        <f>"201903012423"</f>
        <v>201903012423</v>
      </c>
      <c r="D73" s="6">
        <v>82.35</v>
      </c>
      <c r="E73" s="5"/>
    </row>
    <row r="74" spans="1:5" ht="21" customHeight="1">
      <c r="A74" s="5">
        <v>71</v>
      </c>
      <c r="B74" s="5" t="s">
        <v>9</v>
      </c>
      <c r="C74" s="5" t="str">
        <f>"201903013908"</f>
        <v>201903013908</v>
      </c>
      <c r="D74" s="6">
        <v>82.32</v>
      </c>
      <c r="E74" s="5"/>
    </row>
    <row r="75" spans="1:5" ht="21" customHeight="1">
      <c r="A75" s="5">
        <v>72</v>
      </c>
      <c r="B75" s="5" t="s">
        <v>9</v>
      </c>
      <c r="C75" s="5" t="str">
        <f>"201903012907"</f>
        <v>201903012907</v>
      </c>
      <c r="D75" s="6">
        <v>82.12</v>
      </c>
      <c r="E75" s="5"/>
    </row>
    <row r="76" spans="1:5" ht="21" customHeight="1">
      <c r="A76" s="5">
        <v>73</v>
      </c>
      <c r="B76" s="5" t="s">
        <v>9</v>
      </c>
      <c r="C76" s="5" t="str">
        <f>"201903013130"</f>
        <v>201903013130</v>
      </c>
      <c r="D76" s="6">
        <v>82.11</v>
      </c>
      <c r="E76" s="5"/>
    </row>
    <row r="77" spans="1:5" ht="21" customHeight="1">
      <c r="A77" s="5">
        <v>74</v>
      </c>
      <c r="B77" s="5" t="s">
        <v>9</v>
      </c>
      <c r="C77" s="5" t="str">
        <f>"201903013114"</f>
        <v>201903013114</v>
      </c>
      <c r="D77" s="6">
        <v>81.68</v>
      </c>
      <c r="E77" s="5"/>
    </row>
    <row r="78" spans="1:5" ht="21" customHeight="1">
      <c r="A78" s="5">
        <v>75</v>
      </c>
      <c r="B78" s="5" t="s">
        <v>9</v>
      </c>
      <c r="C78" s="5" t="str">
        <f>"201903012721"</f>
        <v>201903012721</v>
      </c>
      <c r="D78" s="6">
        <v>81.66</v>
      </c>
      <c r="E78" s="5"/>
    </row>
    <row r="79" spans="1:5" ht="21" customHeight="1">
      <c r="A79" s="5">
        <v>76</v>
      </c>
      <c r="B79" s="5" t="s">
        <v>9</v>
      </c>
      <c r="C79" s="5" t="str">
        <f>"201903012330"</f>
        <v>201903012330</v>
      </c>
      <c r="D79" s="6">
        <v>81.6</v>
      </c>
      <c r="E79" s="5"/>
    </row>
    <row r="80" spans="1:5" ht="21" customHeight="1">
      <c r="A80" s="5">
        <v>77</v>
      </c>
      <c r="B80" s="5" t="s">
        <v>9</v>
      </c>
      <c r="C80" s="5" t="str">
        <f>"201903013818"</f>
        <v>201903013818</v>
      </c>
      <c r="D80" s="6">
        <v>81.58</v>
      </c>
      <c r="E80" s="5"/>
    </row>
    <row r="81" spans="1:5" ht="21" customHeight="1">
      <c r="A81" s="5">
        <v>78</v>
      </c>
      <c r="B81" s="5" t="s">
        <v>9</v>
      </c>
      <c r="C81" s="5" t="str">
        <f>"201903013027"</f>
        <v>201903013027</v>
      </c>
      <c r="D81" s="6">
        <v>81.48</v>
      </c>
      <c r="E81" s="5"/>
    </row>
    <row r="82" spans="1:5" ht="21" customHeight="1">
      <c r="A82" s="5">
        <v>79</v>
      </c>
      <c r="B82" s="5" t="s">
        <v>10</v>
      </c>
      <c r="C82" s="5" t="str">
        <f>"201904015009"</f>
        <v>201904015009</v>
      </c>
      <c r="D82" s="6">
        <v>85.68</v>
      </c>
      <c r="E82" s="5"/>
    </row>
    <row r="83" spans="1:5" ht="21" customHeight="1">
      <c r="A83" s="5">
        <v>80</v>
      </c>
      <c r="B83" s="5" t="s">
        <v>10</v>
      </c>
      <c r="C83" s="5" t="str">
        <f>"201904015017"</f>
        <v>201904015017</v>
      </c>
      <c r="D83" s="6">
        <v>84.49</v>
      </c>
      <c r="E83" s="5"/>
    </row>
    <row r="84" spans="1:5" ht="21" customHeight="1">
      <c r="A84" s="5">
        <v>81</v>
      </c>
      <c r="B84" s="5" t="s">
        <v>10</v>
      </c>
      <c r="C84" s="5" t="str">
        <f>"201904014317"</f>
        <v>201904014317</v>
      </c>
      <c r="D84" s="6">
        <v>83.82</v>
      </c>
      <c r="E84" s="5"/>
    </row>
    <row r="85" spans="1:5" ht="21" customHeight="1">
      <c r="A85" s="5">
        <v>82</v>
      </c>
      <c r="B85" s="5" t="s">
        <v>10</v>
      </c>
      <c r="C85" s="5" t="str">
        <f>"201904014107"</f>
        <v>201904014107</v>
      </c>
      <c r="D85" s="6">
        <v>83.75</v>
      </c>
      <c r="E85" s="5"/>
    </row>
    <row r="86" spans="1:5" ht="21" customHeight="1">
      <c r="A86" s="5">
        <v>83</v>
      </c>
      <c r="B86" s="5" t="s">
        <v>10</v>
      </c>
      <c r="C86" s="5" t="str">
        <f>"201904014605"</f>
        <v>201904014605</v>
      </c>
      <c r="D86" s="6">
        <v>82.98</v>
      </c>
      <c r="E86" s="5"/>
    </row>
    <row r="87" spans="1:5" ht="21" customHeight="1">
      <c r="A87" s="5">
        <v>84</v>
      </c>
      <c r="B87" s="5" t="s">
        <v>10</v>
      </c>
      <c r="C87" s="5" t="str">
        <f>"201904014525"</f>
        <v>201904014525</v>
      </c>
      <c r="D87" s="6">
        <v>82.92</v>
      </c>
      <c r="E87" s="5"/>
    </row>
    <row r="88" spans="1:5" ht="21" customHeight="1">
      <c r="A88" s="5">
        <v>85</v>
      </c>
      <c r="B88" s="5" t="s">
        <v>10</v>
      </c>
      <c r="C88" s="5" t="str">
        <f>"201904015003"</f>
        <v>201904015003</v>
      </c>
      <c r="D88" s="6">
        <v>82.72</v>
      </c>
      <c r="E88" s="5"/>
    </row>
    <row r="89" spans="1:5" ht="21" customHeight="1">
      <c r="A89" s="5">
        <v>86</v>
      </c>
      <c r="B89" s="5" t="s">
        <v>10</v>
      </c>
      <c r="C89" s="5" t="str">
        <f>"201904014724"</f>
        <v>201904014724</v>
      </c>
      <c r="D89" s="6">
        <v>82.38</v>
      </c>
      <c r="E89" s="5"/>
    </row>
    <row r="90" spans="1:5" ht="21" customHeight="1">
      <c r="A90" s="5">
        <v>87</v>
      </c>
      <c r="B90" s="5" t="s">
        <v>10</v>
      </c>
      <c r="C90" s="5" t="str">
        <f>"201904014417"</f>
        <v>201904014417</v>
      </c>
      <c r="D90" s="6">
        <v>82.07</v>
      </c>
      <c r="E90" s="5"/>
    </row>
    <row r="91" spans="1:5" ht="21" customHeight="1">
      <c r="A91" s="5">
        <v>88</v>
      </c>
      <c r="B91" s="5" t="s">
        <v>10</v>
      </c>
      <c r="C91" s="5" t="str">
        <f>"201904014522"</f>
        <v>201904014522</v>
      </c>
      <c r="D91" s="6">
        <v>81.98</v>
      </c>
      <c r="E91" s="5"/>
    </row>
    <row r="92" spans="1:5" ht="21" customHeight="1">
      <c r="A92" s="5">
        <v>89</v>
      </c>
      <c r="B92" s="5" t="s">
        <v>10</v>
      </c>
      <c r="C92" s="5" t="str">
        <f>"201904014617"</f>
        <v>201904014617</v>
      </c>
      <c r="D92" s="6">
        <v>81.73</v>
      </c>
      <c r="E92" s="5"/>
    </row>
    <row r="93" spans="1:5" ht="21" customHeight="1">
      <c r="A93" s="5">
        <v>90</v>
      </c>
      <c r="B93" s="5" t="s">
        <v>10</v>
      </c>
      <c r="C93" s="5" t="str">
        <f>"201904015002"</f>
        <v>201904015002</v>
      </c>
      <c r="D93" s="6">
        <v>81.56</v>
      </c>
      <c r="E93" s="5"/>
    </row>
    <row r="94" spans="1:5" ht="21" customHeight="1">
      <c r="A94" s="5">
        <v>91</v>
      </c>
      <c r="B94" s="5" t="s">
        <v>10</v>
      </c>
      <c r="C94" s="5" t="str">
        <f>"201904014424"</f>
        <v>201904014424</v>
      </c>
      <c r="D94" s="6">
        <v>81.19</v>
      </c>
      <c r="E94" s="5"/>
    </row>
    <row r="95" spans="1:5" ht="21" customHeight="1">
      <c r="A95" s="5">
        <v>92</v>
      </c>
      <c r="B95" s="5" t="s">
        <v>10</v>
      </c>
      <c r="C95" s="5" t="str">
        <f>"201904015004"</f>
        <v>201904015004</v>
      </c>
      <c r="D95" s="6">
        <v>81.07</v>
      </c>
      <c r="E95" s="5"/>
    </row>
    <row r="96" spans="1:5" ht="21" customHeight="1">
      <c r="A96" s="5">
        <v>93</v>
      </c>
      <c r="B96" s="5" t="s">
        <v>10</v>
      </c>
      <c r="C96" s="5" t="str">
        <f>"201904014330"</f>
        <v>201904014330</v>
      </c>
      <c r="D96" s="6">
        <v>80.46</v>
      </c>
      <c r="E96" s="5"/>
    </row>
    <row r="97" spans="1:5" ht="21" customHeight="1">
      <c r="A97" s="5">
        <v>94</v>
      </c>
      <c r="B97" s="5" t="s">
        <v>10</v>
      </c>
      <c r="C97" s="5" t="str">
        <f>"201904014811"</f>
        <v>201904014811</v>
      </c>
      <c r="D97" s="6">
        <v>80.45</v>
      </c>
      <c r="E97" s="5"/>
    </row>
    <row r="98" spans="1:5" ht="21" customHeight="1">
      <c r="A98" s="5">
        <v>95</v>
      </c>
      <c r="B98" s="5" t="s">
        <v>10</v>
      </c>
      <c r="C98" s="5" t="str">
        <f>"201904014818"</f>
        <v>201904014818</v>
      </c>
      <c r="D98" s="6">
        <v>80.12</v>
      </c>
      <c r="E98" s="5"/>
    </row>
    <row r="99" spans="1:5" ht="21" customHeight="1">
      <c r="A99" s="5">
        <v>96</v>
      </c>
      <c r="B99" s="5" t="s">
        <v>10</v>
      </c>
      <c r="C99" s="5" t="str">
        <f>"201904014930"</f>
        <v>201904014930</v>
      </c>
      <c r="D99" s="6">
        <v>79.94</v>
      </c>
      <c r="E99" s="5"/>
    </row>
    <row r="100" spans="1:5" ht="21" customHeight="1">
      <c r="A100" s="5">
        <v>97</v>
      </c>
      <c r="B100" s="5" t="s">
        <v>10</v>
      </c>
      <c r="C100" s="5" t="str">
        <f>"201904015018"</f>
        <v>201904015018</v>
      </c>
      <c r="D100" s="6">
        <v>79.67</v>
      </c>
      <c r="E100" s="5"/>
    </row>
    <row r="101" spans="1:5" ht="21" customHeight="1">
      <c r="A101" s="5">
        <v>98</v>
      </c>
      <c r="B101" s="5" t="s">
        <v>10</v>
      </c>
      <c r="C101" s="5" t="str">
        <f>"201904014723"</f>
        <v>201904014723</v>
      </c>
      <c r="D101" s="6">
        <v>79.52</v>
      </c>
      <c r="E101" s="5"/>
    </row>
    <row r="102" spans="1:5" ht="21" customHeight="1">
      <c r="A102" s="5">
        <v>99</v>
      </c>
      <c r="B102" s="5" t="s">
        <v>10</v>
      </c>
      <c r="C102" s="5" t="str">
        <f>"201904014414"</f>
        <v>201904014414</v>
      </c>
      <c r="D102" s="6">
        <v>79.36</v>
      </c>
      <c r="E102" s="5"/>
    </row>
    <row r="103" spans="1:5" ht="21" customHeight="1">
      <c r="A103" s="5">
        <v>100</v>
      </c>
      <c r="B103" s="5" t="s">
        <v>10</v>
      </c>
      <c r="C103" s="5" t="str">
        <f>"201904014413"</f>
        <v>201904014413</v>
      </c>
      <c r="D103" s="6">
        <v>79.21</v>
      </c>
      <c r="E103" s="5"/>
    </row>
    <row r="104" spans="1:5" ht="21" customHeight="1">
      <c r="A104" s="5">
        <v>101</v>
      </c>
      <c r="B104" s="5" t="s">
        <v>10</v>
      </c>
      <c r="C104" s="5" t="str">
        <f>"201904014502"</f>
        <v>201904014502</v>
      </c>
      <c r="D104" s="6">
        <v>79.05</v>
      </c>
      <c r="E104" s="5"/>
    </row>
    <row r="105" spans="1:5" ht="21" customHeight="1">
      <c r="A105" s="5">
        <v>102</v>
      </c>
      <c r="B105" s="5" t="s">
        <v>10</v>
      </c>
      <c r="C105" s="5" t="str">
        <f>"201904014805"</f>
        <v>201904014805</v>
      </c>
      <c r="D105" s="6">
        <v>78.97</v>
      </c>
      <c r="E105" s="5"/>
    </row>
    <row r="106" spans="1:5" ht="21" customHeight="1">
      <c r="A106" s="5">
        <v>103</v>
      </c>
      <c r="B106" s="5" t="s">
        <v>11</v>
      </c>
      <c r="C106" s="5" t="str">
        <f>"201905015306"</f>
        <v>201905015306</v>
      </c>
      <c r="D106" s="6">
        <v>83.38</v>
      </c>
      <c r="E106" s="5"/>
    </row>
    <row r="107" spans="1:5" ht="21" customHeight="1">
      <c r="A107" s="5">
        <v>104</v>
      </c>
      <c r="B107" s="5" t="s">
        <v>11</v>
      </c>
      <c r="C107" s="5" t="str">
        <f>"201905015315"</f>
        <v>201905015315</v>
      </c>
      <c r="D107" s="6">
        <v>80.65</v>
      </c>
      <c r="E107" s="5"/>
    </row>
    <row r="108" spans="1:5" ht="21" customHeight="1">
      <c r="A108" s="5">
        <v>105</v>
      </c>
      <c r="B108" s="5" t="s">
        <v>11</v>
      </c>
      <c r="C108" s="5" t="str">
        <f>"201905015316"</f>
        <v>201905015316</v>
      </c>
      <c r="D108" s="6">
        <v>80.21</v>
      </c>
      <c r="E108" s="5"/>
    </row>
    <row r="109" spans="1:5" ht="21" customHeight="1">
      <c r="A109" s="5">
        <v>106</v>
      </c>
      <c r="B109" s="5" t="s">
        <v>11</v>
      </c>
      <c r="C109" s="5" t="str">
        <f>"201905015208"</f>
        <v>201905015208</v>
      </c>
      <c r="D109" s="6">
        <v>78.74</v>
      </c>
      <c r="E109" s="5"/>
    </row>
    <row r="110" spans="1:5" ht="21" customHeight="1">
      <c r="A110" s="5">
        <v>107</v>
      </c>
      <c r="B110" s="5" t="s">
        <v>11</v>
      </c>
      <c r="C110" s="5" t="str">
        <f>"201905015229"</f>
        <v>201905015229</v>
      </c>
      <c r="D110" s="6">
        <v>77.37</v>
      </c>
      <c r="E110" s="5"/>
    </row>
    <row r="111" spans="1:5" ht="21" customHeight="1">
      <c r="A111" s="5">
        <v>108</v>
      </c>
      <c r="B111" s="5" t="s">
        <v>11</v>
      </c>
      <c r="C111" s="5" t="str">
        <f>"201905015201"</f>
        <v>201905015201</v>
      </c>
      <c r="D111" s="6">
        <v>77.29</v>
      </c>
      <c r="E111" s="5"/>
    </row>
    <row r="112" spans="1:5" ht="21" customHeight="1">
      <c r="A112" s="5">
        <v>109</v>
      </c>
      <c r="B112" s="5" t="s">
        <v>11</v>
      </c>
      <c r="C112" s="5" t="str">
        <f>"201905015209"</f>
        <v>201905015209</v>
      </c>
      <c r="D112" s="6">
        <v>76.9</v>
      </c>
      <c r="E112" s="5"/>
    </row>
    <row r="113" spans="1:5" ht="21" customHeight="1">
      <c r="A113" s="5">
        <v>110</v>
      </c>
      <c r="B113" s="5" t="s">
        <v>11</v>
      </c>
      <c r="C113" s="5" t="str">
        <f>"201905015216"</f>
        <v>201905015216</v>
      </c>
      <c r="D113" s="6">
        <v>76.9</v>
      </c>
      <c r="E113" s="5"/>
    </row>
    <row r="114" spans="1:5" ht="21" customHeight="1">
      <c r="A114" s="5">
        <v>111</v>
      </c>
      <c r="B114" s="5" t="s">
        <v>11</v>
      </c>
      <c r="C114" s="5" t="str">
        <f>"201905015226"</f>
        <v>201905015226</v>
      </c>
      <c r="D114" s="6">
        <v>76.7</v>
      </c>
      <c r="E114" s="5"/>
    </row>
    <row r="115" spans="1:5" ht="21" customHeight="1">
      <c r="A115" s="5">
        <v>112</v>
      </c>
      <c r="B115" s="5" t="s">
        <v>11</v>
      </c>
      <c r="C115" s="5" t="str">
        <f>"201905015313"</f>
        <v>201905015313</v>
      </c>
      <c r="D115" s="6">
        <v>76.37</v>
      </c>
      <c r="E115" s="5"/>
    </row>
    <row r="116" spans="1:5" ht="21" customHeight="1">
      <c r="A116" s="5">
        <v>113</v>
      </c>
      <c r="B116" s="5" t="s">
        <v>11</v>
      </c>
      <c r="C116" s="5" t="str">
        <f>"201905015215"</f>
        <v>201905015215</v>
      </c>
      <c r="D116" s="6">
        <v>76.29</v>
      </c>
      <c r="E116" s="5"/>
    </row>
    <row r="117" spans="1:5" ht="21" customHeight="1">
      <c r="A117" s="5">
        <v>114</v>
      </c>
      <c r="B117" s="5" t="s">
        <v>11</v>
      </c>
      <c r="C117" s="5" t="str">
        <f>"201905015308"</f>
        <v>201905015308</v>
      </c>
      <c r="D117" s="6">
        <v>75.59</v>
      </c>
      <c r="E117" s="5"/>
    </row>
    <row r="118" spans="1:5" ht="21" customHeight="1">
      <c r="A118" s="5">
        <v>115</v>
      </c>
      <c r="B118" s="5" t="s">
        <v>11</v>
      </c>
      <c r="C118" s="5" t="str">
        <f>"201905015214"</f>
        <v>201905015214</v>
      </c>
      <c r="D118" s="6">
        <v>75.55</v>
      </c>
      <c r="E118" s="5"/>
    </row>
    <row r="119" spans="1:5" ht="21" customHeight="1">
      <c r="A119" s="5">
        <v>116</v>
      </c>
      <c r="B119" s="5" t="s">
        <v>11</v>
      </c>
      <c r="C119" s="5" t="str">
        <f>"201905015224"</f>
        <v>201905015224</v>
      </c>
      <c r="D119" s="6">
        <v>74.86</v>
      </c>
      <c r="E119" s="5"/>
    </row>
    <row r="120" spans="1:5" ht="21" customHeight="1">
      <c r="A120" s="5">
        <v>117</v>
      </c>
      <c r="B120" s="5" t="s">
        <v>11</v>
      </c>
      <c r="C120" s="5" t="str">
        <f>"201905015217"</f>
        <v>201905015217</v>
      </c>
      <c r="D120" s="6">
        <v>74.66</v>
      </c>
      <c r="E120" s="5"/>
    </row>
    <row r="121" spans="1:5" ht="21" customHeight="1">
      <c r="A121" s="5">
        <v>118</v>
      </c>
      <c r="B121" s="5" t="s">
        <v>11</v>
      </c>
      <c r="C121" s="5" t="str">
        <f>"201905015303"</f>
        <v>201905015303</v>
      </c>
      <c r="D121" s="6">
        <v>74.49</v>
      </c>
      <c r="E121" s="5"/>
    </row>
    <row r="122" spans="1:5" ht="21" customHeight="1">
      <c r="A122" s="5">
        <v>119</v>
      </c>
      <c r="B122" s="5" t="s">
        <v>11</v>
      </c>
      <c r="C122" s="5" t="str">
        <f>"201905015203"</f>
        <v>201905015203</v>
      </c>
      <c r="D122" s="6">
        <v>74.47</v>
      </c>
      <c r="E122" s="5"/>
    </row>
    <row r="123" spans="1:5" ht="21" customHeight="1">
      <c r="A123" s="5">
        <v>120</v>
      </c>
      <c r="B123" s="5" t="s">
        <v>11</v>
      </c>
      <c r="C123" s="5" t="str">
        <f>"201905015130"</f>
        <v>201905015130</v>
      </c>
      <c r="D123" s="6">
        <v>74.24</v>
      </c>
      <c r="E123" s="5"/>
    </row>
    <row r="124" spans="1:5" ht="21" customHeight="1">
      <c r="A124" s="5">
        <v>121</v>
      </c>
      <c r="B124" s="5" t="s">
        <v>11</v>
      </c>
      <c r="C124" s="5" t="str">
        <f>"201905015221"</f>
        <v>201905015221</v>
      </c>
      <c r="D124" s="6">
        <v>73.95</v>
      </c>
      <c r="E124" s="5"/>
    </row>
    <row r="125" spans="1:5" ht="21" customHeight="1">
      <c r="A125" s="5">
        <v>122</v>
      </c>
      <c r="B125" s="5" t="s">
        <v>11</v>
      </c>
      <c r="C125" s="5" t="str">
        <f>"201905015219"</f>
        <v>201905015219</v>
      </c>
      <c r="D125" s="6">
        <v>73.82</v>
      </c>
      <c r="E125" s="5"/>
    </row>
    <row r="126" spans="1:5" ht="21" customHeight="1">
      <c r="A126" s="5">
        <v>123</v>
      </c>
      <c r="B126" s="5" t="s">
        <v>11</v>
      </c>
      <c r="C126" s="5" t="str">
        <f>"201905015220"</f>
        <v>201905015220</v>
      </c>
      <c r="D126" s="6">
        <v>73.5</v>
      </c>
      <c r="E126" s="5"/>
    </row>
    <row r="127" spans="1:5" ht="21" customHeight="1">
      <c r="A127" s="5">
        <v>124</v>
      </c>
      <c r="B127" s="5" t="s">
        <v>11</v>
      </c>
      <c r="C127" s="5" t="str">
        <f>"201905015311"</f>
        <v>201905015311</v>
      </c>
      <c r="D127" s="6">
        <v>73.39</v>
      </c>
      <c r="E127" s="5"/>
    </row>
    <row r="128" spans="1:5" ht="21" customHeight="1">
      <c r="A128" s="5">
        <v>125</v>
      </c>
      <c r="B128" s="5" t="s">
        <v>11</v>
      </c>
      <c r="C128" s="5" t="str">
        <f>"201905015314"</f>
        <v>201905015314</v>
      </c>
      <c r="D128" s="6">
        <v>71.66</v>
      </c>
      <c r="E128" s="5"/>
    </row>
    <row r="129" spans="1:5" ht="21" customHeight="1">
      <c r="A129" s="5">
        <v>126</v>
      </c>
      <c r="B129" s="5" t="s">
        <v>11</v>
      </c>
      <c r="C129" s="5" t="str">
        <f>"201905015129"</f>
        <v>201905015129</v>
      </c>
      <c r="D129" s="6">
        <v>70.51</v>
      </c>
      <c r="E129" s="5"/>
    </row>
    <row r="130" spans="1:5" ht="21" customHeight="1">
      <c r="A130" s="5">
        <v>127</v>
      </c>
      <c r="B130" s="5" t="s">
        <v>12</v>
      </c>
      <c r="C130" s="5" t="str">
        <f>"201906017419"</f>
        <v>201906017419</v>
      </c>
      <c r="D130" s="6">
        <v>88.98</v>
      </c>
      <c r="E130" s="5"/>
    </row>
    <row r="131" spans="1:5" ht="21" customHeight="1">
      <c r="A131" s="5">
        <v>128</v>
      </c>
      <c r="B131" s="5" t="s">
        <v>12</v>
      </c>
      <c r="C131" s="5" t="str">
        <f>"201906020126"</f>
        <v>201906020126</v>
      </c>
      <c r="D131" s="6">
        <v>85.76</v>
      </c>
      <c r="E131" s="5"/>
    </row>
    <row r="132" spans="1:5" ht="21" customHeight="1">
      <c r="A132" s="5">
        <v>129</v>
      </c>
      <c r="B132" s="5" t="s">
        <v>12</v>
      </c>
      <c r="C132" s="5" t="str">
        <f>"201906016716"</f>
        <v>201906016716</v>
      </c>
      <c r="D132" s="6">
        <v>85.52</v>
      </c>
      <c r="E132" s="5"/>
    </row>
    <row r="133" spans="1:5" ht="21" customHeight="1">
      <c r="A133" s="5">
        <v>130</v>
      </c>
      <c r="B133" s="5" t="s">
        <v>12</v>
      </c>
      <c r="C133" s="5" t="str">
        <f>"201906020201"</f>
        <v>201906020201</v>
      </c>
      <c r="D133" s="6">
        <v>85.12</v>
      </c>
      <c r="E133" s="5"/>
    </row>
    <row r="134" spans="1:5" ht="21" customHeight="1">
      <c r="A134" s="5">
        <v>131</v>
      </c>
      <c r="B134" s="5" t="s">
        <v>12</v>
      </c>
      <c r="C134" s="5" t="str">
        <f>"201906016202"</f>
        <v>201906016202</v>
      </c>
      <c r="D134" s="6">
        <v>84.75</v>
      </c>
      <c r="E134" s="5"/>
    </row>
    <row r="135" spans="1:5" ht="21" customHeight="1">
      <c r="A135" s="5">
        <v>132</v>
      </c>
      <c r="B135" s="5" t="s">
        <v>12</v>
      </c>
      <c r="C135" s="5" t="str">
        <f>"201906020208"</f>
        <v>201906020208</v>
      </c>
      <c r="D135" s="6">
        <v>84.62</v>
      </c>
      <c r="E135" s="5"/>
    </row>
    <row r="136" spans="1:5" ht="21" customHeight="1">
      <c r="A136" s="5">
        <v>133</v>
      </c>
      <c r="B136" s="5" t="s">
        <v>12</v>
      </c>
      <c r="C136" s="5" t="str">
        <f>"201906016707"</f>
        <v>201906016707</v>
      </c>
      <c r="D136" s="6">
        <v>84.25</v>
      </c>
      <c r="E136" s="5"/>
    </row>
    <row r="137" spans="1:5" ht="21" customHeight="1">
      <c r="A137" s="5">
        <v>134</v>
      </c>
      <c r="B137" s="5" t="s">
        <v>12</v>
      </c>
      <c r="C137" s="5" t="str">
        <f>"201906015626"</f>
        <v>201906015626</v>
      </c>
      <c r="D137" s="6">
        <v>84.21</v>
      </c>
      <c r="E137" s="5"/>
    </row>
    <row r="138" spans="1:5" ht="21" customHeight="1">
      <c r="A138" s="5">
        <v>135</v>
      </c>
      <c r="B138" s="5" t="s">
        <v>12</v>
      </c>
      <c r="C138" s="5" t="str">
        <f>"201906016301"</f>
        <v>201906016301</v>
      </c>
      <c r="D138" s="6">
        <v>84.12</v>
      </c>
      <c r="E138" s="5"/>
    </row>
    <row r="139" spans="1:5" ht="21" customHeight="1">
      <c r="A139" s="5">
        <v>136</v>
      </c>
      <c r="B139" s="5" t="s">
        <v>12</v>
      </c>
      <c r="C139" s="5" t="str">
        <f>"201906016727"</f>
        <v>201906016727</v>
      </c>
      <c r="D139" s="6">
        <v>83.92</v>
      </c>
      <c r="E139" s="5"/>
    </row>
    <row r="140" spans="1:5" ht="21" customHeight="1">
      <c r="A140" s="5">
        <v>137</v>
      </c>
      <c r="B140" s="5" t="s">
        <v>12</v>
      </c>
      <c r="C140" s="5" t="str">
        <f>"201906017414"</f>
        <v>201906017414</v>
      </c>
      <c r="D140" s="6">
        <v>83.7</v>
      </c>
      <c r="E140" s="5"/>
    </row>
    <row r="141" spans="1:5" ht="21" customHeight="1">
      <c r="A141" s="5">
        <v>138</v>
      </c>
      <c r="B141" s="5" t="s">
        <v>12</v>
      </c>
      <c r="C141" s="5" t="str">
        <f>"201906016030"</f>
        <v>201906016030</v>
      </c>
      <c r="D141" s="6">
        <v>83.65</v>
      </c>
      <c r="E141" s="5"/>
    </row>
    <row r="142" spans="1:5" ht="21" customHeight="1">
      <c r="A142" s="5">
        <v>139</v>
      </c>
      <c r="B142" s="5" t="s">
        <v>12</v>
      </c>
      <c r="C142" s="5" t="str">
        <f>"201906017019"</f>
        <v>201906017019</v>
      </c>
      <c r="D142" s="6">
        <v>83.29</v>
      </c>
      <c r="E142" s="5"/>
    </row>
    <row r="143" spans="1:5" ht="21" customHeight="1">
      <c r="A143" s="5">
        <v>140</v>
      </c>
      <c r="B143" s="5" t="s">
        <v>12</v>
      </c>
      <c r="C143" s="5" t="str">
        <f>"201906015812"</f>
        <v>201906015812</v>
      </c>
      <c r="D143" s="6">
        <v>83.15</v>
      </c>
      <c r="E143" s="5"/>
    </row>
    <row r="144" spans="1:5" ht="21" customHeight="1">
      <c r="A144" s="5">
        <v>141</v>
      </c>
      <c r="B144" s="5" t="s">
        <v>12</v>
      </c>
      <c r="C144" s="5" t="str">
        <f>"201906017328"</f>
        <v>201906017328</v>
      </c>
      <c r="D144" s="6">
        <v>82.95</v>
      </c>
      <c r="E144" s="5"/>
    </row>
    <row r="145" spans="1:5" ht="21" customHeight="1">
      <c r="A145" s="5">
        <v>142</v>
      </c>
      <c r="B145" s="5" t="s">
        <v>12</v>
      </c>
      <c r="C145" s="5" t="str">
        <f>"201906015723"</f>
        <v>201906015723</v>
      </c>
      <c r="D145" s="6">
        <v>82.93</v>
      </c>
      <c r="E145" s="5"/>
    </row>
    <row r="146" spans="1:5" ht="21" customHeight="1">
      <c r="A146" s="5">
        <v>143</v>
      </c>
      <c r="B146" s="5" t="s">
        <v>12</v>
      </c>
      <c r="C146" s="5" t="str">
        <f>"201906017029"</f>
        <v>201906017029</v>
      </c>
      <c r="D146" s="6">
        <v>82.83</v>
      </c>
      <c r="E146" s="5"/>
    </row>
    <row r="147" spans="1:5" ht="21" customHeight="1">
      <c r="A147" s="5">
        <v>144</v>
      </c>
      <c r="B147" s="5" t="s">
        <v>12</v>
      </c>
      <c r="C147" s="5" t="str">
        <f>"201906015520"</f>
        <v>201906015520</v>
      </c>
      <c r="D147" s="6">
        <v>82.81</v>
      </c>
      <c r="E147" s="5"/>
    </row>
    <row r="148" spans="1:5" ht="21" customHeight="1">
      <c r="A148" s="5">
        <v>145</v>
      </c>
      <c r="B148" s="5" t="s">
        <v>12</v>
      </c>
      <c r="C148" s="5" t="str">
        <f>"201906017011"</f>
        <v>201906017011</v>
      </c>
      <c r="D148" s="6">
        <v>82.69</v>
      </c>
      <c r="E148" s="5"/>
    </row>
    <row r="149" spans="1:5" ht="21" customHeight="1">
      <c r="A149" s="5">
        <v>146</v>
      </c>
      <c r="B149" s="5" t="s">
        <v>12</v>
      </c>
      <c r="C149" s="5" t="str">
        <f>"201906016104"</f>
        <v>201906016104</v>
      </c>
      <c r="D149" s="6">
        <v>82.63</v>
      </c>
      <c r="E149" s="5"/>
    </row>
    <row r="150" spans="1:5" ht="21" customHeight="1">
      <c r="A150" s="5">
        <v>147</v>
      </c>
      <c r="B150" s="5" t="s">
        <v>12</v>
      </c>
      <c r="C150" s="5" t="str">
        <f>"201906020223"</f>
        <v>201906020223</v>
      </c>
      <c r="D150" s="6">
        <v>82.43</v>
      </c>
      <c r="E150" s="5"/>
    </row>
    <row r="151" spans="1:5" ht="21" customHeight="1">
      <c r="A151" s="5">
        <v>148</v>
      </c>
      <c r="B151" s="5" t="s">
        <v>12</v>
      </c>
      <c r="C151" s="5" t="str">
        <f>"201906016201"</f>
        <v>201906016201</v>
      </c>
      <c r="D151" s="6">
        <v>82.38</v>
      </c>
      <c r="E151" s="5"/>
    </row>
    <row r="152" spans="1:5" ht="21" customHeight="1">
      <c r="A152" s="5">
        <v>149</v>
      </c>
      <c r="B152" s="5" t="s">
        <v>12</v>
      </c>
      <c r="C152" s="5" t="str">
        <f>"201906016226"</f>
        <v>201906016226</v>
      </c>
      <c r="D152" s="6">
        <v>82.16</v>
      </c>
      <c r="E152" s="5"/>
    </row>
    <row r="153" spans="1:5" ht="21" customHeight="1">
      <c r="A153" s="5">
        <v>150</v>
      </c>
      <c r="B153" s="5" t="s">
        <v>12</v>
      </c>
      <c r="C153" s="5" t="str">
        <f>"201906016628"</f>
        <v>201906016628</v>
      </c>
      <c r="D153" s="6">
        <v>82.13</v>
      </c>
      <c r="E153" s="5"/>
    </row>
    <row r="154" spans="1:5" ht="21" customHeight="1">
      <c r="A154" s="5">
        <v>151</v>
      </c>
      <c r="B154" s="5" t="s">
        <v>13</v>
      </c>
      <c r="C154" s="5" t="str">
        <f>"201907021018"</f>
        <v>201907021018</v>
      </c>
      <c r="D154" s="6">
        <v>85.76</v>
      </c>
      <c r="E154" s="5"/>
    </row>
    <row r="155" spans="1:5" ht="21" customHeight="1">
      <c r="A155" s="5">
        <v>152</v>
      </c>
      <c r="B155" s="5" t="s">
        <v>13</v>
      </c>
      <c r="C155" s="5" t="str">
        <f>"201907020827"</f>
        <v>201907020827</v>
      </c>
      <c r="D155" s="6">
        <v>84.9</v>
      </c>
      <c r="E155" s="5"/>
    </row>
    <row r="156" spans="1:5" ht="21" customHeight="1">
      <c r="A156" s="5">
        <v>153</v>
      </c>
      <c r="B156" s="5" t="s">
        <v>13</v>
      </c>
      <c r="C156" s="5" t="str">
        <f>"201907020801"</f>
        <v>201907020801</v>
      </c>
      <c r="D156" s="6">
        <v>84.47</v>
      </c>
      <c r="E156" s="5"/>
    </row>
    <row r="157" spans="1:5" ht="21" customHeight="1">
      <c r="A157" s="5">
        <v>154</v>
      </c>
      <c r="B157" s="5" t="s">
        <v>13</v>
      </c>
      <c r="C157" s="5" t="str">
        <f>"201907021010"</f>
        <v>201907021010</v>
      </c>
      <c r="D157" s="6">
        <v>83.37</v>
      </c>
      <c r="E157" s="5"/>
    </row>
    <row r="158" spans="1:5" ht="21" customHeight="1">
      <c r="A158" s="5">
        <v>155</v>
      </c>
      <c r="B158" s="5" t="s">
        <v>13</v>
      </c>
      <c r="C158" s="5" t="str">
        <f>"201907020802"</f>
        <v>201907020802</v>
      </c>
      <c r="D158" s="6">
        <v>81.51</v>
      </c>
      <c r="E158" s="5"/>
    </row>
    <row r="159" spans="1:5" ht="21" customHeight="1">
      <c r="A159" s="5">
        <v>156</v>
      </c>
      <c r="B159" s="5" t="s">
        <v>13</v>
      </c>
      <c r="C159" s="5" t="str">
        <f>"201907020812"</f>
        <v>201907020812</v>
      </c>
      <c r="D159" s="6">
        <v>81.14</v>
      </c>
      <c r="E159" s="5"/>
    </row>
    <row r="160" spans="1:5" ht="21" customHeight="1">
      <c r="A160" s="5">
        <v>157</v>
      </c>
      <c r="B160" s="5" t="s">
        <v>13</v>
      </c>
      <c r="C160" s="5" t="str">
        <f>"201907020727"</f>
        <v>201907020727</v>
      </c>
      <c r="D160" s="6">
        <v>80.75</v>
      </c>
      <c r="E160" s="5"/>
    </row>
    <row r="161" spans="1:5" ht="21" customHeight="1">
      <c r="A161" s="5">
        <v>158</v>
      </c>
      <c r="B161" s="5" t="s">
        <v>13</v>
      </c>
      <c r="C161" s="5" t="str">
        <f>"201907020805"</f>
        <v>201907020805</v>
      </c>
      <c r="D161" s="6">
        <v>80.64</v>
      </c>
      <c r="E161" s="5"/>
    </row>
    <row r="162" spans="1:5" ht="21" customHeight="1">
      <c r="A162" s="5">
        <v>159</v>
      </c>
      <c r="B162" s="5" t="s">
        <v>13</v>
      </c>
      <c r="C162" s="5" t="str">
        <f>"201907021016"</f>
        <v>201907021016</v>
      </c>
      <c r="D162" s="6">
        <v>80.61</v>
      </c>
      <c r="E162" s="5"/>
    </row>
    <row r="163" spans="1:5" ht="21" customHeight="1">
      <c r="A163" s="5">
        <v>160</v>
      </c>
      <c r="B163" s="5" t="s">
        <v>13</v>
      </c>
      <c r="C163" s="5" t="str">
        <f>"201907020915"</f>
        <v>201907020915</v>
      </c>
      <c r="D163" s="6">
        <v>79.83</v>
      </c>
      <c r="E163" s="5"/>
    </row>
    <row r="164" spans="1:5" ht="21" customHeight="1">
      <c r="A164" s="5">
        <v>161</v>
      </c>
      <c r="B164" s="5" t="s">
        <v>13</v>
      </c>
      <c r="C164" s="5" t="str">
        <f>"201907020923"</f>
        <v>201907020923</v>
      </c>
      <c r="D164" s="6">
        <v>79.1</v>
      </c>
      <c r="E164" s="5"/>
    </row>
    <row r="165" spans="1:5" ht="21" customHeight="1">
      <c r="A165" s="5">
        <v>162</v>
      </c>
      <c r="B165" s="5" t="s">
        <v>13</v>
      </c>
      <c r="C165" s="5" t="str">
        <f>"201907021101"</f>
        <v>201907021101</v>
      </c>
      <c r="D165" s="6">
        <v>78.12</v>
      </c>
      <c r="E165" s="5"/>
    </row>
    <row r="166" spans="1:5" ht="21" customHeight="1">
      <c r="A166" s="5">
        <v>163</v>
      </c>
      <c r="B166" s="5" t="s">
        <v>13</v>
      </c>
      <c r="C166" s="5" t="str">
        <f>"201907021012"</f>
        <v>201907021012</v>
      </c>
      <c r="D166" s="6">
        <v>77.96</v>
      </c>
      <c r="E166" s="5"/>
    </row>
    <row r="167" spans="1:5" ht="21" customHeight="1">
      <c r="A167" s="5">
        <v>164</v>
      </c>
      <c r="B167" s="5" t="s">
        <v>13</v>
      </c>
      <c r="C167" s="5" t="str">
        <f>"201907020811"</f>
        <v>201907020811</v>
      </c>
      <c r="D167" s="6">
        <v>77.64</v>
      </c>
      <c r="E167" s="5"/>
    </row>
    <row r="168" spans="1:5" ht="21" customHeight="1">
      <c r="A168" s="5">
        <v>165</v>
      </c>
      <c r="B168" s="5" t="s">
        <v>13</v>
      </c>
      <c r="C168" s="5" t="str">
        <f>"201907021004"</f>
        <v>201907021004</v>
      </c>
      <c r="D168" s="6">
        <v>76.69</v>
      </c>
      <c r="E168" s="5"/>
    </row>
    <row r="169" spans="1:5" ht="21" customHeight="1">
      <c r="A169" s="5">
        <v>166</v>
      </c>
      <c r="B169" s="5" t="s">
        <v>13</v>
      </c>
      <c r="C169" s="5" t="str">
        <f>"201907020808"</f>
        <v>201907020808</v>
      </c>
      <c r="D169" s="6">
        <v>76.01</v>
      </c>
      <c r="E169" s="5"/>
    </row>
    <row r="170" spans="1:5" ht="21" customHeight="1">
      <c r="A170" s="5">
        <v>167</v>
      </c>
      <c r="B170" s="5" t="s">
        <v>13</v>
      </c>
      <c r="C170" s="5" t="str">
        <f>"201907021030"</f>
        <v>201907021030</v>
      </c>
      <c r="D170" s="6">
        <v>75.33</v>
      </c>
      <c r="E170" s="5"/>
    </row>
    <row r="171" spans="1:5" ht="21" customHeight="1">
      <c r="A171" s="5">
        <v>168</v>
      </c>
      <c r="B171" s="5" t="s">
        <v>13</v>
      </c>
      <c r="C171" s="5" t="str">
        <f>"201907020823"</f>
        <v>201907020823</v>
      </c>
      <c r="D171" s="6">
        <v>75</v>
      </c>
      <c r="E171" s="5"/>
    </row>
    <row r="172" spans="1:5" ht="21" customHeight="1">
      <c r="A172" s="5">
        <v>169</v>
      </c>
      <c r="B172" s="5" t="s">
        <v>13</v>
      </c>
      <c r="C172" s="5" t="str">
        <f>"201907020820"</f>
        <v>201907020820</v>
      </c>
      <c r="D172" s="6">
        <v>74.74</v>
      </c>
      <c r="E172" s="5"/>
    </row>
    <row r="173" spans="1:5" ht="21" customHeight="1">
      <c r="A173" s="5">
        <v>170</v>
      </c>
      <c r="B173" s="5" t="s">
        <v>13</v>
      </c>
      <c r="C173" s="5" t="str">
        <f>"201907020910"</f>
        <v>201907020910</v>
      </c>
      <c r="D173" s="6">
        <v>74.36</v>
      </c>
      <c r="E173" s="5"/>
    </row>
    <row r="174" spans="1:5" ht="21" customHeight="1">
      <c r="A174" s="5">
        <v>171</v>
      </c>
      <c r="B174" s="5" t="s">
        <v>13</v>
      </c>
      <c r="C174" s="5" t="str">
        <f>"201907020806"</f>
        <v>201907020806</v>
      </c>
      <c r="D174" s="6">
        <v>74.28</v>
      </c>
      <c r="E174" s="5"/>
    </row>
    <row r="175" spans="1:5" ht="21" customHeight="1">
      <c r="A175" s="5">
        <v>172</v>
      </c>
      <c r="B175" s="5" t="s">
        <v>13</v>
      </c>
      <c r="C175" s="5" t="str">
        <f>"201907020819"</f>
        <v>201907020819</v>
      </c>
      <c r="D175" s="6">
        <v>74.15</v>
      </c>
      <c r="E175" s="5"/>
    </row>
    <row r="176" spans="1:5" ht="21" customHeight="1">
      <c r="A176" s="5">
        <v>173</v>
      </c>
      <c r="B176" s="5" t="s">
        <v>13</v>
      </c>
      <c r="C176" s="5" t="str">
        <f>"201907020908"</f>
        <v>201907020908</v>
      </c>
      <c r="D176" s="6">
        <v>74.06</v>
      </c>
      <c r="E176" s="5"/>
    </row>
    <row r="177" spans="1:5" ht="21" customHeight="1">
      <c r="A177" s="5">
        <v>174</v>
      </c>
      <c r="B177" s="5" t="s">
        <v>13</v>
      </c>
      <c r="C177" s="5" t="str">
        <f>"201907021006"</f>
        <v>201907021006</v>
      </c>
      <c r="D177" s="6">
        <v>73.65</v>
      </c>
      <c r="E177" s="5"/>
    </row>
    <row r="178" spans="1:5" ht="21" customHeight="1">
      <c r="A178" s="5">
        <v>175</v>
      </c>
      <c r="B178" s="5" t="s">
        <v>14</v>
      </c>
      <c r="C178" s="5" t="str">
        <f>"201908022717"</f>
        <v>201908022717</v>
      </c>
      <c r="D178" s="6">
        <v>87.68</v>
      </c>
      <c r="E178" s="5"/>
    </row>
    <row r="179" spans="1:5" ht="21" customHeight="1">
      <c r="A179" s="5">
        <v>176</v>
      </c>
      <c r="B179" s="5" t="s">
        <v>14</v>
      </c>
      <c r="C179" s="5" t="str">
        <f>"201908022715"</f>
        <v>201908022715</v>
      </c>
      <c r="D179" s="6">
        <v>86.72</v>
      </c>
      <c r="E179" s="5"/>
    </row>
    <row r="180" spans="1:5" ht="21" customHeight="1">
      <c r="A180" s="5">
        <v>177</v>
      </c>
      <c r="B180" s="5" t="s">
        <v>14</v>
      </c>
      <c r="C180" s="5" t="str">
        <f>"201908023112"</f>
        <v>201908023112</v>
      </c>
      <c r="D180" s="6">
        <v>86.48</v>
      </c>
      <c r="E180" s="5"/>
    </row>
    <row r="181" spans="1:5" ht="21" customHeight="1">
      <c r="A181" s="5">
        <v>178</v>
      </c>
      <c r="B181" s="5" t="s">
        <v>14</v>
      </c>
      <c r="C181" s="5" t="str">
        <f>"201908021529"</f>
        <v>201908021529</v>
      </c>
      <c r="D181" s="6">
        <v>85.11</v>
      </c>
      <c r="E181" s="5"/>
    </row>
    <row r="182" spans="1:5" ht="21" customHeight="1">
      <c r="A182" s="5">
        <v>179</v>
      </c>
      <c r="B182" s="5" t="s">
        <v>14</v>
      </c>
      <c r="C182" s="5" t="str">
        <f>"201908023610"</f>
        <v>201908023610</v>
      </c>
      <c r="D182" s="6">
        <v>85.03</v>
      </c>
      <c r="E182" s="5"/>
    </row>
    <row r="183" spans="1:5" ht="21" customHeight="1">
      <c r="A183" s="5">
        <v>180</v>
      </c>
      <c r="B183" s="5" t="s">
        <v>14</v>
      </c>
      <c r="C183" s="5" t="str">
        <f>"201908022928"</f>
        <v>201908022928</v>
      </c>
      <c r="D183" s="6">
        <v>84.79</v>
      </c>
      <c r="E183" s="5"/>
    </row>
    <row r="184" spans="1:5" ht="21" customHeight="1">
      <c r="A184" s="5">
        <v>181</v>
      </c>
      <c r="B184" s="5" t="s">
        <v>14</v>
      </c>
      <c r="C184" s="5" t="str">
        <f>"201908021821"</f>
        <v>201908021821</v>
      </c>
      <c r="D184" s="6">
        <v>84.34</v>
      </c>
      <c r="E184" s="5"/>
    </row>
    <row r="185" spans="1:5" ht="21" customHeight="1">
      <c r="A185" s="5">
        <v>182</v>
      </c>
      <c r="B185" s="5" t="s">
        <v>14</v>
      </c>
      <c r="C185" s="5" t="str">
        <f>"201908023604"</f>
        <v>201908023604</v>
      </c>
      <c r="D185" s="6">
        <v>83.77</v>
      </c>
      <c r="E185" s="5"/>
    </row>
    <row r="186" spans="1:5" ht="21" customHeight="1">
      <c r="A186" s="5">
        <v>183</v>
      </c>
      <c r="B186" s="5" t="s">
        <v>14</v>
      </c>
      <c r="C186" s="5" t="str">
        <f>"201908021301"</f>
        <v>201908021301</v>
      </c>
      <c r="D186" s="6">
        <v>83.72</v>
      </c>
      <c r="E186" s="5"/>
    </row>
    <row r="187" spans="1:5" ht="21" customHeight="1">
      <c r="A187" s="5">
        <v>184</v>
      </c>
      <c r="B187" s="5" t="s">
        <v>14</v>
      </c>
      <c r="C187" s="5" t="str">
        <f>"201908021420"</f>
        <v>201908021420</v>
      </c>
      <c r="D187" s="6">
        <v>83.7</v>
      </c>
      <c r="E187" s="5"/>
    </row>
    <row r="188" spans="1:5" ht="21" customHeight="1">
      <c r="A188" s="5">
        <v>185</v>
      </c>
      <c r="B188" s="5" t="s">
        <v>14</v>
      </c>
      <c r="C188" s="5" t="str">
        <f>"201908023605"</f>
        <v>201908023605</v>
      </c>
      <c r="D188" s="6">
        <v>83.3</v>
      </c>
      <c r="E188" s="5"/>
    </row>
    <row r="189" spans="1:5" ht="21" customHeight="1">
      <c r="A189" s="5">
        <v>186</v>
      </c>
      <c r="B189" s="5" t="s">
        <v>14</v>
      </c>
      <c r="C189" s="5" t="str">
        <f>"201908021122"</f>
        <v>201908021122</v>
      </c>
      <c r="D189" s="6">
        <v>82.99</v>
      </c>
      <c r="E189" s="5"/>
    </row>
    <row r="190" spans="1:5" ht="21" customHeight="1">
      <c r="A190" s="5">
        <v>187</v>
      </c>
      <c r="B190" s="5" t="s">
        <v>14</v>
      </c>
      <c r="C190" s="5" t="str">
        <f>"201908023908"</f>
        <v>201908023908</v>
      </c>
      <c r="D190" s="6">
        <v>82.92</v>
      </c>
      <c r="E190" s="5"/>
    </row>
    <row r="191" spans="1:5" ht="21" customHeight="1">
      <c r="A191" s="5">
        <v>188</v>
      </c>
      <c r="B191" s="5" t="s">
        <v>14</v>
      </c>
      <c r="C191" s="5" t="str">
        <f>"201908022419"</f>
        <v>201908022419</v>
      </c>
      <c r="D191" s="6">
        <v>82.76</v>
      </c>
      <c r="E191" s="5"/>
    </row>
    <row r="192" spans="1:5" ht="21" customHeight="1">
      <c r="A192" s="5">
        <v>189</v>
      </c>
      <c r="B192" s="5" t="s">
        <v>14</v>
      </c>
      <c r="C192" s="5" t="str">
        <f>"201908022905"</f>
        <v>201908022905</v>
      </c>
      <c r="D192" s="6">
        <v>82.72</v>
      </c>
      <c r="E192" s="5"/>
    </row>
    <row r="193" spans="1:5" ht="21" customHeight="1">
      <c r="A193" s="5">
        <v>190</v>
      </c>
      <c r="B193" s="5" t="s">
        <v>14</v>
      </c>
      <c r="C193" s="5" t="str">
        <f>"201908023720"</f>
        <v>201908023720</v>
      </c>
      <c r="D193" s="6">
        <v>82.67</v>
      </c>
      <c r="E193" s="5"/>
    </row>
    <row r="194" spans="1:5" ht="21" customHeight="1">
      <c r="A194" s="5">
        <v>191</v>
      </c>
      <c r="B194" s="5" t="s">
        <v>14</v>
      </c>
      <c r="C194" s="5" t="str">
        <f>"201908021416"</f>
        <v>201908021416</v>
      </c>
      <c r="D194" s="6">
        <v>82.41</v>
      </c>
      <c r="E194" s="5"/>
    </row>
    <row r="195" spans="1:5" ht="21" customHeight="1">
      <c r="A195" s="5">
        <v>192</v>
      </c>
      <c r="B195" s="5" t="s">
        <v>14</v>
      </c>
      <c r="C195" s="5" t="str">
        <f>"201908021229"</f>
        <v>201908021229</v>
      </c>
      <c r="D195" s="6">
        <v>82.35</v>
      </c>
      <c r="E195" s="5"/>
    </row>
    <row r="196" spans="1:5" ht="21" customHeight="1">
      <c r="A196" s="5">
        <v>193</v>
      </c>
      <c r="B196" s="5" t="s">
        <v>14</v>
      </c>
      <c r="C196" s="5" t="str">
        <f>"201908021904"</f>
        <v>201908021904</v>
      </c>
      <c r="D196" s="6">
        <v>81.94</v>
      </c>
      <c r="E196" s="5"/>
    </row>
    <row r="197" spans="1:5" ht="21" customHeight="1">
      <c r="A197" s="5">
        <v>194</v>
      </c>
      <c r="B197" s="5" t="s">
        <v>14</v>
      </c>
      <c r="C197" s="5" t="str">
        <f>"201908023809"</f>
        <v>201908023809</v>
      </c>
      <c r="D197" s="6">
        <v>81.94</v>
      </c>
      <c r="E197" s="5"/>
    </row>
    <row r="198" spans="1:5" ht="21" customHeight="1">
      <c r="A198" s="5">
        <v>195</v>
      </c>
      <c r="B198" s="5" t="s">
        <v>14</v>
      </c>
      <c r="C198" s="5" t="str">
        <f>"201908023903"</f>
        <v>201908023903</v>
      </c>
      <c r="D198" s="6">
        <v>81.83</v>
      </c>
      <c r="E198" s="5"/>
    </row>
    <row r="199" spans="1:5" ht="21" customHeight="1">
      <c r="A199" s="5">
        <v>196</v>
      </c>
      <c r="B199" s="5" t="s">
        <v>14</v>
      </c>
      <c r="C199" s="5" t="str">
        <f>"201908021406"</f>
        <v>201908021406</v>
      </c>
      <c r="D199" s="6">
        <v>81.68</v>
      </c>
      <c r="E199" s="5"/>
    </row>
    <row r="200" spans="1:5" ht="21" customHeight="1">
      <c r="A200" s="5">
        <v>197</v>
      </c>
      <c r="B200" s="5" t="s">
        <v>14</v>
      </c>
      <c r="C200" s="5" t="str">
        <f>"201908023330"</f>
        <v>201908023330</v>
      </c>
      <c r="D200" s="6">
        <v>81.53</v>
      </c>
      <c r="E200" s="5"/>
    </row>
    <row r="201" spans="1:5" ht="21" customHeight="1">
      <c r="A201" s="5">
        <v>198</v>
      </c>
      <c r="B201" s="5" t="s">
        <v>14</v>
      </c>
      <c r="C201" s="5" t="str">
        <f>"201908021828"</f>
        <v>201908021828</v>
      </c>
      <c r="D201" s="6">
        <v>81.39</v>
      </c>
      <c r="E201" s="5"/>
    </row>
    <row r="202" spans="1:5" ht="21" customHeight="1">
      <c r="A202" s="5">
        <v>199</v>
      </c>
      <c r="B202" s="5" t="s">
        <v>15</v>
      </c>
      <c r="C202" s="5" t="str">
        <f>"201909031025"</f>
        <v>201909031025</v>
      </c>
      <c r="D202" s="6">
        <v>91.72</v>
      </c>
      <c r="E202" s="5"/>
    </row>
    <row r="203" spans="1:5" ht="21" customHeight="1">
      <c r="A203" s="5">
        <v>200</v>
      </c>
      <c r="B203" s="5" t="s">
        <v>15</v>
      </c>
      <c r="C203" s="5" t="str">
        <f>"201909024420"</f>
        <v>201909024420</v>
      </c>
      <c r="D203" s="6">
        <v>86.81</v>
      </c>
      <c r="E203" s="5"/>
    </row>
    <row r="204" spans="1:5" ht="21" customHeight="1">
      <c r="A204" s="5">
        <v>201</v>
      </c>
      <c r="B204" s="5" t="s">
        <v>15</v>
      </c>
      <c r="C204" s="5" t="str">
        <f>"201909031513"</f>
        <v>201909031513</v>
      </c>
      <c r="D204" s="6">
        <v>86.44</v>
      </c>
      <c r="E204" s="5"/>
    </row>
    <row r="205" spans="1:5" ht="21" customHeight="1">
      <c r="A205" s="5">
        <v>202</v>
      </c>
      <c r="B205" s="5" t="s">
        <v>15</v>
      </c>
      <c r="C205" s="5" t="str">
        <f>"201909030106"</f>
        <v>201909030106</v>
      </c>
      <c r="D205" s="6">
        <v>86.35</v>
      </c>
      <c r="E205" s="5"/>
    </row>
    <row r="206" spans="1:5" ht="21" customHeight="1">
      <c r="A206" s="5">
        <v>203</v>
      </c>
      <c r="B206" s="5" t="s">
        <v>15</v>
      </c>
      <c r="C206" s="5" t="str">
        <f>"201909024713"</f>
        <v>201909024713</v>
      </c>
      <c r="D206" s="6">
        <v>86.24</v>
      </c>
      <c r="E206" s="5"/>
    </row>
    <row r="207" spans="1:5" ht="21" customHeight="1">
      <c r="A207" s="5">
        <v>204</v>
      </c>
      <c r="B207" s="5" t="s">
        <v>15</v>
      </c>
      <c r="C207" s="5" t="str">
        <f>"201909031411"</f>
        <v>201909031411</v>
      </c>
      <c r="D207" s="6">
        <v>86</v>
      </c>
      <c r="E207" s="5"/>
    </row>
    <row r="208" spans="1:5" ht="21" customHeight="1">
      <c r="A208" s="5">
        <v>205</v>
      </c>
      <c r="B208" s="5" t="s">
        <v>15</v>
      </c>
      <c r="C208" s="5" t="str">
        <f>"201909031030"</f>
        <v>201909031030</v>
      </c>
      <c r="D208" s="6">
        <v>85.78</v>
      </c>
      <c r="E208" s="5"/>
    </row>
    <row r="209" spans="1:5" ht="21" customHeight="1">
      <c r="A209" s="5">
        <v>206</v>
      </c>
      <c r="B209" s="5" t="s">
        <v>15</v>
      </c>
      <c r="C209" s="5" t="str">
        <f>"201909030629"</f>
        <v>201909030629</v>
      </c>
      <c r="D209" s="6">
        <v>85.76</v>
      </c>
      <c r="E209" s="5"/>
    </row>
    <row r="210" spans="1:5" ht="21" customHeight="1">
      <c r="A210" s="5">
        <v>207</v>
      </c>
      <c r="B210" s="5" t="s">
        <v>15</v>
      </c>
      <c r="C210" s="5" t="str">
        <f>"201909030313"</f>
        <v>201909030313</v>
      </c>
      <c r="D210" s="6">
        <v>85.59</v>
      </c>
      <c r="E210" s="5"/>
    </row>
    <row r="211" spans="1:5" ht="21" customHeight="1">
      <c r="A211" s="5">
        <v>208</v>
      </c>
      <c r="B211" s="5" t="s">
        <v>15</v>
      </c>
      <c r="C211" s="5" t="str">
        <f>"201909024507"</f>
        <v>201909024507</v>
      </c>
      <c r="D211" s="6">
        <v>84.58</v>
      </c>
      <c r="E211" s="5"/>
    </row>
    <row r="212" spans="1:5" ht="21" customHeight="1">
      <c r="A212" s="5">
        <v>209</v>
      </c>
      <c r="B212" s="5" t="s">
        <v>15</v>
      </c>
      <c r="C212" s="5" t="str">
        <f>"201909024621"</f>
        <v>201909024621</v>
      </c>
      <c r="D212" s="6">
        <v>84.42</v>
      </c>
      <c r="E212" s="5"/>
    </row>
    <row r="213" spans="1:5" ht="21" customHeight="1">
      <c r="A213" s="5">
        <v>210</v>
      </c>
      <c r="B213" s="5" t="s">
        <v>15</v>
      </c>
      <c r="C213" s="5" t="str">
        <f>"201909024723"</f>
        <v>201909024723</v>
      </c>
      <c r="D213" s="6">
        <v>84.12</v>
      </c>
      <c r="E213" s="5"/>
    </row>
    <row r="214" spans="1:5" ht="21" customHeight="1">
      <c r="A214" s="5">
        <v>211</v>
      </c>
      <c r="B214" s="5" t="s">
        <v>15</v>
      </c>
      <c r="C214" s="5" t="str">
        <f>"201909024417"</f>
        <v>201909024417</v>
      </c>
      <c r="D214" s="6">
        <v>84.07</v>
      </c>
      <c r="E214" s="5"/>
    </row>
    <row r="215" spans="1:5" ht="21" customHeight="1">
      <c r="A215" s="5">
        <v>212</v>
      </c>
      <c r="B215" s="5" t="s">
        <v>15</v>
      </c>
      <c r="C215" s="5" t="str">
        <f>"201909030119"</f>
        <v>201909030119</v>
      </c>
      <c r="D215" s="6">
        <v>83.81</v>
      </c>
      <c r="E215" s="5"/>
    </row>
    <row r="216" spans="1:5" ht="21" customHeight="1">
      <c r="A216" s="5">
        <v>213</v>
      </c>
      <c r="B216" s="5" t="s">
        <v>15</v>
      </c>
      <c r="C216" s="5" t="str">
        <f>"201909031821"</f>
        <v>201909031821</v>
      </c>
      <c r="D216" s="6">
        <v>83.58</v>
      </c>
      <c r="E216" s="5"/>
    </row>
    <row r="217" spans="1:5" ht="21" customHeight="1">
      <c r="A217" s="5">
        <v>214</v>
      </c>
      <c r="B217" s="5" t="s">
        <v>15</v>
      </c>
      <c r="C217" s="5" t="str">
        <f>"201909031126"</f>
        <v>201909031126</v>
      </c>
      <c r="D217" s="6">
        <v>83.24</v>
      </c>
      <c r="E217" s="5"/>
    </row>
    <row r="218" spans="1:5" ht="21" customHeight="1">
      <c r="A218" s="5">
        <v>215</v>
      </c>
      <c r="B218" s="5" t="s">
        <v>15</v>
      </c>
      <c r="C218" s="5" t="str">
        <f>"201909031019"</f>
        <v>201909031019</v>
      </c>
      <c r="D218" s="6">
        <v>83.19</v>
      </c>
      <c r="E218" s="5"/>
    </row>
    <row r="219" spans="1:5" ht="21" customHeight="1">
      <c r="A219" s="5">
        <v>216</v>
      </c>
      <c r="B219" s="5" t="s">
        <v>15</v>
      </c>
      <c r="C219" s="5" t="str">
        <f>"201909024215"</f>
        <v>201909024215</v>
      </c>
      <c r="D219" s="6">
        <v>83.02</v>
      </c>
      <c r="E219" s="5"/>
    </row>
    <row r="220" spans="1:5" ht="21" customHeight="1">
      <c r="A220" s="5">
        <v>217</v>
      </c>
      <c r="B220" s="5" t="s">
        <v>15</v>
      </c>
      <c r="C220" s="5" t="str">
        <f>"201909024213"</f>
        <v>201909024213</v>
      </c>
      <c r="D220" s="6">
        <v>83</v>
      </c>
      <c r="E220" s="5"/>
    </row>
    <row r="221" spans="1:5" ht="21" customHeight="1">
      <c r="A221" s="5">
        <v>218</v>
      </c>
      <c r="B221" s="5" t="s">
        <v>15</v>
      </c>
      <c r="C221" s="5" t="str">
        <f>"201909031113"</f>
        <v>201909031113</v>
      </c>
      <c r="D221" s="6">
        <v>82.83</v>
      </c>
      <c r="E221" s="5"/>
    </row>
    <row r="222" spans="1:5" ht="21" customHeight="1">
      <c r="A222" s="5">
        <v>219</v>
      </c>
      <c r="B222" s="5" t="s">
        <v>15</v>
      </c>
      <c r="C222" s="5" t="str">
        <f>"201909030128"</f>
        <v>201909030128</v>
      </c>
      <c r="D222" s="6">
        <v>82.77</v>
      </c>
      <c r="E222" s="5"/>
    </row>
    <row r="223" spans="1:5" ht="21" customHeight="1">
      <c r="A223" s="5">
        <v>220</v>
      </c>
      <c r="B223" s="5" t="s">
        <v>15</v>
      </c>
      <c r="C223" s="5" t="str">
        <f>"201909031526"</f>
        <v>201909031526</v>
      </c>
      <c r="D223" s="6">
        <v>82.74</v>
      </c>
      <c r="E223" s="5"/>
    </row>
    <row r="224" spans="1:5" ht="21" customHeight="1">
      <c r="A224" s="5">
        <v>221</v>
      </c>
      <c r="B224" s="5" t="s">
        <v>15</v>
      </c>
      <c r="C224" s="5" t="str">
        <f>"201909030413"</f>
        <v>201909030413</v>
      </c>
      <c r="D224" s="6">
        <v>82.52</v>
      </c>
      <c r="E224" s="5"/>
    </row>
    <row r="225" spans="1:5" ht="21" customHeight="1">
      <c r="A225" s="5">
        <v>222</v>
      </c>
      <c r="B225" s="5" t="s">
        <v>15</v>
      </c>
      <c r="C225" s="5" t="str">
        <f>"201909031629"</f>
        <v>201909031629</v>
      </c>
      <c r="D225" s="6">
        <v>82.44</v>
      </c>
      <c r="E225" s="5"/>
    </row>
    <row r="226" spans="1:5" ht="21" customHeight="1">
      <c r="A226" s="5">
        <v>223</v>
      </c>
      <c r="B226" s="5" t="s">
        <v>15</v>
      </c>
      <c r="C226" s="5" t="str">
        <f>"201909030207"</f>
        <v>201909030207</v>
      </c>
      <c r="D226" s="6">
        <v>82.02</v>
      </c>
      <c r="E226" s="5"/>
    </row>
    <row r="227" spans="1:5" ht="21" customHeight="1">
      <c r="A227" s="5">
        <v>224</v>
      </c>
      <c r="B227" s="5" t="s">
        <v>15</v>
      </c>
      <c r="C227" s="5" t="str">
        <f>"201909030505"</f>
        <v>201909030505</v>
      </c>
      <c r="D227" s="6">
        <v>81.84</v>
      </c>
      <c r="E227" s="5"/>
    </row>
    <row r="228" spans="1:5" ht="21" customHeight="1">
      <c r="A228" s="5">
        <v>225</v>
      </c>
      <c r="B228" s="5" t="s">
        <v>15</v>
      </c>
      <c r="C228" s="5" t="str">
        <f>"201909025016"</f>
        <v>201909025016</v>
      </c>
      <c r="D228" s="6">
        <v>81.78</v>
      </c>
      <c r="E228" s="5"/>
    </row>
    <row r="229" spans="1:5" ht="21" customHeight="1">
      <c r="A229" s="5">
        <v>226</v>
      </c>
      <c r="B229" s="5" t="s">
        <v>16</v>
      </c>
      <c r="C229" s="5" t="str">
        <f>"201910034212"</f>
        <v>201910034212</v>
      </c>
      <c r="D229" s="6">
        <v>87.63</v>
      </c>
      <c r="E229" s="5"/>
    </row>
    <row r="230" spans="1:5" ht="21" customHeight="1">
      <c r="A230" s="5">
        <v>227</v>
      </c>
      <c r="B230" s="5" t="s">
        <v>16</v>
      </c>
      <c r="C230" s="5" t="str">
        <f>"201910034811"</f>
        <v>201910034811</v>
      </c>
      <c r="D230" s="6">
        <v>87.5</v>
      </c>
      <c r="E230" s="5"/>
    </row>
    <row r="231" spans="1:5" ht="21" customHeight="1">
      <c r="A231" s="5">
        <v>228</v>
      </c>
      <c r="B231" s="5" t="s">
        <v>16</v>
      </c>
      <c r="C231" s="5" t="str">
        <f>"201910033625"</f>
        <v>201910033625</v>
      </c>
      <c r="D231" s="6">
        <v>87.38</v>
      </c>
      <c r="E231" s="5"/>
    </row>
    <row r="232" spans="1:5" ht="21" customHeight="1">
      <c r="A232" s="5">
        <v>229</v>
      </c>
      <c r="B232" s="5" t="s">
        <v>16</v>
      </c>
      <c r="C232" s="5" t="str">
        <f>"201910034615"</f>
        <v>201910034615</v>
      </c>
      <c r="D232" s="6">
        <v>86.66</v>
      </c>
      <c r="E232" s="5"/>
    </row>
    <row r="233" spans="1:5" ht="21" customHeight="1">
      <c r="A233" s="5">
        <v>230</v>
      </c>
      <c r="B233" s="5" t="s">
        <v>16</v>
      </c>
      <c r="C233" s="5" t="str">
        <f>"201910033829"</f>
        <v>201910033829</v>
      </c>
      <c r="D233" s="6">
        <v>85.92</v>
      </c>
      <c r="E233" s="5"/>
    </row>
    <row r="234" spans="1:5" ht="21" customHeight="1">
      <c r="A234" s="5">
        <v>231</v>
      </c>
      <c r="B234" s="5" t="s">
        <v>16</v>
      </c>
      <c r="C234" s="5" t="str">
        <f>"201910032901"</f>
        <v>201910032901</v>
      </c>
      <c r="D234" s="6">
        <v>85.71</v>
      </c>
      <c r="E234" s="5"/>
    </row>
    <row r="235" spans="1:5" ht="21" customHeight="1">
      <c r="A235" s="5">
        <v>232</v>
      </c>
      <c r="B235" s="5" t="s">
        <v>16</v>
      </c>
      <c r="C235" s="5" t="str">
        <f>"201910034230"</f>
        <v>201910034230</v>
      </c>
      <c r="D235" s="6">
        <v>84.95</v>
      </c>
      <c r="E235" s="5"/>
    </row>
    <row r="236" spans="1:5" ht="21" customHeight="1">
      <c r="A236" s="5">
        <v>233</v>
      </c>
      <c r="B236" s="5" t="s">
        <v>16</v>
      </c>
      <c r="C236" s="5" t="str">
        <f>"201910033001"</f>
        <v>201910033001</v>
      </c>
      <c r="D236" s="6">
        <v>84.61</v>
      </c>
      <c r="E236" s="5"/>
    </row>
    <row r="237" spans="1:5" ht="21" customHeight="1">
      <c r="A237" s="5">
        <v>234</v>
      </c>
      <c r="B237" s="5" t="s">
        <v>16</v>
      </c>
      <c r="C237" s="5" t="str">
        <f>"201910033506"</f>
        <v>201910033506</v>
      </c>
      <c r="D237" s="6">
        <v>84.54</v>
      </c>
      <c r="E237" s="5"/>
    </row>
    <row r="238" spans="1:5" ht="21" customHeight="1">
      <c r="A238" s="5">
        <v>235</v>
      </c>
      <c r="B238" s="5" t="s">
        <v>16</v>
      </c>
      <c r="C238" s="5" t="str">
        <f>"201910034307"</f>
        <v>201910034307</v>
      </c>
      <c r="D238" s="6">
        <v>84.34</v>
      </c>
      <c r="E238" s="5"/>
    </row>
    <row r="239" spans="1:5" ht="21" customHeight="1">
      <c r="A239" s="5">
        <v>236</v>
      </c>
      <c r="B239" s="5" t="s">
        <v>16</v>
      </c>
      <c r="C239" s="5" t="str">
        <f>"201910033121"</f>
        <v>201910033121</v>
      </c>
      <c r="D239" s="6">
        <v>84.03</v>
      </c>
      <c r="E239" s="5"/>
    </row>
    <row r="240" spans="1:5" ht="21" customHeight="1">
      <c r="A240" s="5">
        <v>237</v>
      </c>
      <c r="B240" s="5" t="s">
        <v>16</v>
      </c>
      <c r="C240" s="5" t="str">
        <f>"201910032112"</f>
        <v>201910032112</v>
      </c>
      <c r="D240" s="6">
        <v>83.94</v>
      </c>
      <c r="E240" s="5"/>
    </row>
    <row r="241" spans="1:5" ht="21" customHeight="1">
      <c r="A241" s="5">
        <v>238</v>
      </c>
      <c r="B241" s="5" t="s">
        <v>16</v>
      </c>
      <c r="C241" s="5" t="str">
        <f>"201910034825"</f>
        <v>201910034825</v>
      </c>
      <c r="D241" s="6">
        <v>83.24</v>
      </c>
      <c r="E241" s="5"/>
    </row>
    <row r="242" spans="1:5" ht="21" customHeight="1">
      <c r="A242" s="5">
        <v>239</v>
      </c>
      <c r="B242" s="5" t="s">
        <v>16</v>
      </c>
      <c r="C242" s="5" t="str">
        <f>"201910034608"</f>
        <v>201910034608</v>
      </c>
      <c r="D242" s="6">
        <v>83.18</v>
      </c>
      <c r="E242" s="5"/>
    </row>
    <row r="243" spans="1:5" ht="21" customHeight="1">
      <c r="A243" s="5">
        <v>240</v>
      </c>
      <c r="B243" s="5" t="s">
        <v>16</v>
      </c>
      <c r="C243" s="5" t="str">
        <f>"201910034012"</f>
        <v>201910034012</v>
      </c>
      <c r="D243" s="6">
        <v>83.16</v>
      </c>
      <c r="E243" s="5"/>
    </row>
    <row r="244" spans="1:5" ht="21" customHeight="1">
      <c r="A244" s="5">
        <v>241</v>
      </c>
      <c r="B244" s="5" t="s">
        <v>16</v>
      </c>
      <c r="C244" s="5" t="str">
        <f>"201910033406"</f>
        <v>201910033406</v>
      </c>
      <c r="D244" s="6">
        <v>83.11</v>
      </c>
      <c r="E244" s="5"/>
    </row>
    <row r="245" spans="1:5" ht="21" customHeight="1">
      <c r="A245" s="5">
        <v>242</v>
      </c>
      <c r="B245" s="5" t="s">
        <v>16</v>
      </c>
      <c r="C245" s="5" t="str">
        <f>"201910033710"</f>
        <v>201910033710</v>
      </c>
      <c r="D245" s="6">
        <v>82.87</v>
      </c>
      <c r="E245" s="5"/>
    </row>
    <row r="246" spans="1:5" ht="21" customHeight="1">
      <c r="A246" s="5">
        <v>243</v>
      </c>
      <c r="B246" s="5" t="s">
        <v>16</v>
      </c>
      <c r="C246" s="5" t="str">
        <f>"201910034330"</f>
        <v>201910034330</v>
      </c>
      <c r="D246" s="6">
        <v>82.83</v>
      </c>
      <c r="E246" s="5"/>
    </row>
    <row r="247" spans="1:5" ht="21" customHeight="1">
      <c r="A247" s="5">
        <v>244</v>
      </c>
      <c r="B247" s="5" t="s">
        <v>16</v>
      </c>
      <c r="C247" s="5" t="str">
        <f>"201910033430"</f>
        <v>201910033430</v>
      </c>
      <c r="D247" s="6">
        <v>82.59</v>
      </c>
      <c r="E247" s="5"/>
    </row>
    <row r="248" spans="1:5" ht="21" customHeight="1">
      <c r="A248" s="5">
        <v>245</v>
      </c>
      <c r="B248" s="5" t="s">
        <v>16</v>
      </c>
      <c r="C248" s="5" t="str">
        <f>"201910033316"</f>
        <v>201910033316</v>
      </c>
      <c r="D248" s="6">
        <v>82.43</v>
      </c>
      <c r="E248" s="5"/>
    </row>
    <row r="249" spans="1:5" ht="21" customHeight="1">
      <c r="A249" s="5">
        <v>246</v>
      </c>
      <c r="B249" s="5" t="s">
        <v>16</v>
      </c>
      <c r="C249" s="5" t="str">
        <f>"201910032114"</f>
        <v>201910032114</v>
      </c>
      <c r="D249" s="6">
        <v>82.39</v>
      </c>
      <c r="E249" s="5"/>
    </row>
    <row r="250" spans="1:5" ht="21" customHeight="1">
      <c r="A250" s="5">
        <v>247</v>
      </c>
      <c r="B250" s="5" t="s">
        <v>16</v>
      </c>
      <c r="C250" s="5" t="str">
        <f>"201910032111"</f>
        <v>201910032111</v>
      </c>
      <c r="D250" s="6">
        <v>82.25</v>
      </c>
      <c r="E250" s="5"/>
    </row>
    <row r="251" spans="1:5" ht="21" customHeight="1">
      <c r="A251" s="5">
        <v>248</v>
      </c>
      <c r="B251" s="5" t="s">
        <v>16</v>
      </c>
      <c r="C251" s="5" t="str">
        <f>"201910033025"</f>
        <v>201910033025</v>
      </c>
      <c r="D251" s="6">
        <v>82.25</v>
      </c>
      <c r="E251" s="5"/>
    </row>
    <row r="252" spans="1:5" ht="21" customHeight="1">
      <c r="A252" s="5">
        <v>249</v>
      </c>
      <c r="B252" s="5" t="s">
        <v>16</v>
      </c>
      <c r="C252" s="5" t="str">
        <f>"201910033124"</f>
        <v>201910033124</v>
      </c>
      <c r="D252" s="6">
        <v>82.13</v>
      </c>
      <c r="E252" s="5"/>
    </row>
    <row r="253" spans="1:5" ht="21" customHeight="1">
      <c r="A253" s="5">
        <v>250</v>
      </c>
      <c r="B253" s="5" t="s">
        <v>16</v>
      </c>
      <c r="C253" s="5" t="str">
        <f>"201910034305"</f>
        <v>201910034305</v>
      </c>
      <c r="D253" s="6">
        <v>82.13</v>
      </c>
      <c r="E253" s="5"/>
    </row>
    <row r="254" spans="1:5" ht="21" customHeight="1">
      <c r="A254" s="5">
        <v>251</v>
      </c>
      <c r="B254" s="5" t="s">
        <v>16</v>
      </c>
      <c r="C254" s="5" t="str">
        <f>"201910032707"</f>
        <v>201910032707</v>
      </c>
      <c r="D254" s="6">
        <v>82.07</v>
      </c>
      <c r="E254" s="5"/>
    </row>
    <row r="255" spans="1:5" ht="21" customHeight="1">
      <c r="A255" s="5">
        <v>252</v>
      </c>
      <c r="B255" s="5" t="s">
        <v>16</v>
      </c>
      <c r="C255" s="5" t="str">
        <f>"201910032226"</f>
        <v>201910032226</v>
      </c>
      <c r="D255" s="6">
        <v>82.06</v>
      </c>
      <c r="E255" s="5"/>
    </row>
  </sheetData>
  <sheetProtection/>
  <mergeCells count="1">
    <mergeCell ref="A2:E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2019-09-17T00:16:31Z</dcterms:created>
  <dcterms:modified xsi:type="dcterms:W3CDTF">2019-09-29T06:47:38Z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