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<sst xmlns="http://schemas.openxmlformats.org/spreadsheetml/2006/main" count="840" uniqueCount="417">
  <si>
    <t>附件1：</t>
  </si>
  <si>
    <t>2021年焉耆县面向社会公开招聘编制外工作人员综合成绩花名册</t>
  </si>
  <si>
    <t>查询成绩
请在下面单元格输入
身份证号码</t>
  </si>
  <si>
    <t>姓名</t>
  </si>
  <si>
    <t>准考证号</t>
  </si>
  <si>
    <t>职位代码</t>
  </si>
  <si>
    <t>笔试成绩</t>
  </si>
  <si>
    <t>笔试总成绩</t>
  </si>
  <si>
    <t>面试成绩</t>
  </si>
  <si>
    <t>平均得分</t>
  </si>
  <si>
    <t>名次</t>
  </si>
  <si>
    <t>是否进入体检</t>
  </si>
  <si>
    <t>身份证号码</t>
  </si>
  <si>
    <t>姓  名</t>
  </si>
  <si>
    <t>65282619900203111X</t>
  </si>
  <si>
    <t>马文强</t>
  </si>
  <si>
    <t>69</t>
  </si>
  <si>
    <t>是</t>
  </si>
  <si>
    <t>注：身份证号码输入完成后点击回车键，即可查询。</t>
  </si>
  <si>
    <t>652826198610110829</t>
  </si>
  <si>
    <t>202101001</t>
  </si>
  <si>
    <t>米日古·阿巴拜克</t>
  </si>
  <si>
    <t>51</t>
  </si>
  <si>
    <t>652829199204211628</t>
  </si>
  <si>
    <t>热汗古丽·吐尔逊</t>
  </si>
  <si>
    <t>652826198912191425</t>
  </si>
  <si>
    <t>202101002</t>
  </si>
  <si>
    <t>冶莉</t>
  </si>
  <si>
    <t>78</t>
  </si>
  <si>
    <t>1</t>
  </si>
  <si>
    <t>622326199201203444</t>
  </si>
  <si>
    <t>王明晓</t>
  </si>
  <si>
    <t>79</t>
  </si>
  <si>
    <t>2</t>
  </si>
  <si>
    <t>652826199010150020</t>
  </si>
  <si>
    <t>刘艺</t>
  </si>
  <si>
    <t>72</t>
  </si>
  <si>
    <t>3</t>
  </si>
  <si>
    <t>652826199309291127</t>
  </si>
  <si>
    <t>伊丽姆努尔·阿巴拜科日</t>
  </si>
  <si>
    <t>4</t>
  </si>
  <si>
    <t>652826199309221428</t>
  </si>
  <si>
    <t>马玲玲</t>
  </si>
  <si>
    <t>64</t>
  </si>
  <si>
    <t>5</t>
  </si>
  <si>
    <t>652826199103101463</t>
  </si>
  <si>
    <t>罕沙古丽·艾斯卡尔</t>
  </si>
  <si>
    <t>65</t>
  </si>
  <si>
    <t>6</t>
  </si>
  <si>
    <t>654101199104051767</t>
  </si>
  <si>
    <t>依力米努尔·库尔班江</t>
  </si>
  <si>
    <t>7</t>
  </si>
  <si>
    <t>否</t>
  </si>
  <si>
    <t>652826199109282322</t>
  </si>
  <si>
    <t>阿孜古力·牙生</t>
  </si>
  <si>
    <t>59</t>
  </si>
  <si>
    <t>8</t>
  </si>
  <si>
    <t>65422319870702402X</t>
  </si>
  <si>
    <t>冶军萍</t>
  </si>
  <si>
    <t>60</t>
  </si>
  <si>
    <t>9</t>
  </si>
  <si>
    <t>652826199207030823</t>
  </si>
  <si>
    <t>热孜亚·艾力</t>
  </si>
  <si>
    <t>63</t>
  </si>
  <si>
    <t>10</t>
  </si>
  <si>
    <t>652826199508150028</t>
  </si>
  <si>
    <t>祖来热提·阿不都赛买提</t>
  </si>
  <si>
    <t>54</t>
  </si>
  <si>
    <t>11</t>
  </si>
  <si>
    <t>652826199709033223</t>
  </si>
  <si>
    <t>马日也·库尔班</t>
  </si>
  <si>
    <t>57</t>
  </si>
  <si>
    <t>12</t>
  </si>
  <si>
    <t>652822199110220828</t>
  </si>
  <si>
    <t>阿曼古丽·麦麦提</t>
  </si>
  <si>
    <t>49</t>
  </si>
  <si>
    <t>13</t>
  </si>
  <si>
    <t>652826198912250827</t>
  </si>
  <si>
    <t>红且木·吉力力</t>
  </si>
  <si>
    <t>55</t>
  </si>
  <si>
    <t>14</t>
  </si>
  <si>
    <t>620525199607170649</t>
  </si>
  <si>
    <t>马小红</t>
  </si>
  <si>
    <t>50</t>
  </si>
  <si>
    <t>15</t>
  </si>
  <si>
    <t>652826198904080020</t>
  </si>
  <si>
    <t>热西丹姆·亚森</t>
  </si>
  <si>
    <t>53</t>
  </si>
  <si>
    <t>16</t>
  </si>
  <si>
    <t>652827199612211827</t>
  </si>
  <si>
    <t>马晓梅</t>
  </si>
  <si>
    <t>17</t>
  </si>
  <si>
    <t>652827199101101423</t>
  </si>
  <si>
    <t>草丽玛</t>
  </si>
  <si>
    <t>56</t>
  </si>
  <si>
    <t>652827199201010043</t>
  </si>
  <si>
    <t>塔吉古丽·艾拜</t>
  </si>
  <si>
    <t>652826199701031426</t>
  </si>
  <si>
    <t>202101003</t>
  </si>
  <si>
    <t>马茸</t>
  </si>
  <si>
    <t>84</t>
  </si>
  <si>
    <t>652826199006071426</t>
  </si>
  <si>
    <t>马玉梅</t>
  </si>
  <si>
    <t>70</t>
  </si>
  <si>
    <t>652827199711183614</t>
  </si>
  <si>
    <t>邓一峰</t>
  </si>
  <si>
    <t>652828198004281524</t>
  </si>
  <si>
    <t>郭志霞</t>
  </si>
  <si>
    <t>652823199012260523</t>
  </si>
  <si>
    <t>卓徐璟</t>
  </si>
  <si>
    <t>65282619981027112X</t>
  </si>
  <si>
    <t>202101004</t>
  </si>
  <si>
    <t>马淼</t>
  </si>
  <si>
    <t>652826199703081128</t>
  </si>
  <si>
    <t>张惠芬</t>
  </si>
  <si>
    <t>652826199302210021</t>
  </si>
  <si>
    <t>吾米代·吐鲁洪</t>
  </si>
  <si>
    <t>622424198512221453</t>
  </si>
  <si>
    <t>202101005</t>
  </si>
  <si>
    <t>张宏图</t>
  </si>
  <si>
    <t>90</t>
  </si>
  <si>
    <t>652826199006300022</t>
  </si>
  <si>
    <t>咸晓菲</t>
  </si>
  <si>
    <t>83</t>
  </si>
  <si>
    <t>652826199609240022</t>
  </si>
  <si>
    <t>麦克丽娅·克齐克</t>
  </si>
  <si>
    <t>80</t>
  </si>
  <si>
    <t>430723198610087449</t>
  </si>
  <si>
    <t>曾辉</t>
  </si>
  <si>
    <t>76</t>
  </si>
  <si>
    <t>652828199105060813</t>
  </si>
  <si>
    <t>何红斌</t>
  </si>
  <si>
    <t>86</t>
  </si>
  <si>
    <t>652827198809190324</t>
  </si>
  <si>
    <t>热比叶·阿里木</t>
  </si>
  <si>
    <t>652826199703220845</t>
  </si>
  <si>
    <t>摆丽红</t>
  </si>
  <si>
    <t>652826199304011122</t>
  </si>
  <si>
    <t>马国俊</t>
  </si>
  <si>
    <t>71</t>
  </si>
  <si>
    <t>652825199512253912</t>
  </si>
  <si>
    <t>冯世民</t>
  </si>
  <si>
    <t>65282919950205072X</t>
  </si>
  <si>
    <t>陈丽娟</t>
  </si>
  <si>
    <t>68</t>
  </si>
  <si>
    <t>652826199805091415</t>
  </si>
  <si>
    <t>阿迪力·阿力木</t>
  </si>
  <si>
    <t>652829199007160366</t>
  </si>
  <si>
    <t>李敏</t>
  </si>
  <si>
    <t>652827198701251420</t>
  </si>
  <si>
    <t>古丽加马丽·艾孜马洪</t>
  </si>
  <si>
    <t>65282619851017004X</t>
  </si>
  <si>
    <t>布艾杰尔·阿卜都热伊木</t>
  </si>
  <si>
    <t>74</t>
  </si>
  <si>
    <t>652826199309143212</t>
  </si>
  <si>
    <t>刘健</t>
  </si>
  <si>
    <t>62</t>
  </si>
  <si>
    <t>652826199707231728</t>
  </si>
  <si>
    <t>阿孜古丽·玉素甫</t>
  </si>
  <si>
    <t>66</t>
  </si>
  <si>
    <t>652828198803230846</t>
  </si>
  <si>
    <t>马风英</t>
  </si>
  <si>
    <t>410184198806096327</t>
  </si>
  <si>
    <t>丁路娟</t>
  </si>
  <si>
    <t>18</t>
  </si>
  <si>
    <t>652826199404190826</t>
  </si>
  <si>
    <t>马丽娟</t>
  </si>
  <si>
    <t>19</t>
  </si>
  <si>
    <t>652829199305140021</t>
  </si>
  <si>
    <t>苏必亚·赛买提</t>
  </si>
  <si>
    <t>20</t>
  </si>
  <si>
    <t>652826199711171422</t>
  </si>
  <si>
    <t>马晶</t>
  </si>
  <si>
    <t>21</t>
  </si>
  <si>
    <t>652826199404012624</t>
  </si>
  <si>
    <t>米克热依·吾斯曼</t>
  </si>
  <si>
    <t>22</t>
  </si>
  <si>
    <t>652827199709242021</t>
  </si>
  <si>
    <t>马瑗</t>
  </si>
  <si>
    <t>23</t>
  </si>
  <si>
    <t>652826199303043528</t>
  </si>
  <si>
    <t>热米娜·海力力</t>
  </si>
  <si>
    <t>24</t>
  </si>
  <si>
    <t>622623199609014564</t>
  </si>
  <si>
    <t>杨信兰</t>
  </si>
  <si>
    <t>25</t>
  </si>
  <si>
    <t>511325199408284525</t>
  </si>
  <si>
    <t>何晏蓉</t>
  </si>
  <si>
    <t>26</t>
  </si>
  <si>
    <t>652826199804232028</t>
  </si>
  <si>
    <t>202101006</t>
  </si>
  <si>
    <t>杨晨</t>
  </si>
  <si>
    <t>77</t>
  </si>
  <si>
    <t>61042519940326462X</t>
  </si>
  <si>
    <t>吕苗</t>
  </si>
  <si>
    <t>652826198208261426</t>
  </si>
  <si>
    <t>马雪菲</t>
  </si>
  <si>
    <t>652826199808291420</t>
  </si>
  <si>
    <t>张琴媛</t>
  </si>
  <si>
    <t>652829199010120744</t>
  </si>
  <si>
    <t>马秀芳</t>
  </si>
  <si>
    <t>652826199810263218</t>
  </si>
  <si>
    <t>马龙</t>
  </si>
  <si>
    <t>73</t>
  </si>
  <si>
    <t>41140319930421514X</t>
  </si>
  <si>
    <t>翟晓娟</t>
  </si>
  <si>
    <t>652826198012081722</t>
  </si>
  <si>
    <t>雷瑞霞</t>
  </si>
  <si>
    <t>652826199203281465</t>
  </si>
  <si>
    <t>古丽孜巴·艾尔肯</t>
  </si>
  <si>
    <t>652826198911221426</t>
  </si>
  <si>
    <t>买尔颜木·买合木提</t>
  </si>
  <si>
    <t>67</t>
  </si>
  <si>
    <t>65282619950113202X</t>
  </si>
  <si>
    <t>王雪</t>
  </si>
  <si>
    <t>652829199612070748</t>
  </si>
  <si>
    <t>马瑞</t>
  </si>
  <si>
    <t>61</t>
  </si>
  <si>
    <t>652826199811230821</t>
  </si>
  <si>
    <t>兰雪</t>
  </si>
  <si>
    <t>642226199607163428</t>
  </si>
  <si>
    <t>苏愿生</t>
  </si>
  <si>
    <t>65282619950905322X</t>
  </si>
  <si>
    <t>樊雨秋</t>
  </si>
  <si>
    <t>58</t>
  </si>
  <si>
    <t>652801199505250544</t>
  </si>
  <si>
    <t>吴晓婷</t>
  </si>
  <si>
    <t>652829199410280720</t>
  </si>
  <si>
    <t>马玉芹</t>
  </si>
  <si>
    <t>652826199509250821</t>
  </si>
  <si>
    <t>马依奴尔·肉子</t>
  </si>
  <si>
    <t>652826199007290823</t>
  </si>
  <si>
    <t>阿衣奴尔·肉子</t>
  </si>
  <si>
    <t>652826199405041427</t>
  </si>
  <si>
    <t>刘霞</t>
  </si>
  <si>
    <t>652826199605091437</t>
  </si>
  <si>
    <t>艾力夏提·库完江</t>
  </si>
  <si>
    <t>652828198411141326</t>
  </si>
  <si>
    <t>菊孜玛</t>
  </si>
  <si>
    <t>412829199401154840</t>
  </si>
  <si>
    <t>202101007</t>
  </si>
  <si>
    <t>陈娟</t>
  </si>
  <si>
    <t>652826199503030043</t>
  </si>
  <si>
    <t>高静</t>
  </si>
  <si>
    <t>652826199106013223</t>
  </si>
  <si>
    <t>古兰拜尔·吾斯曼</t>
  </si>
  <si>
    <t>652829199603170720</t>
  </si>
  <si>
    <t>刘琳</t>
  </si>
  <si>
    <t>65282619971217262X</t>
  </si>
  <si>
    <t>刘雪智</t>
  </si>
  <si>
    <t>652826199709251423</t>
  </si>
  <si>
    <t>聂小燕</t>
  </si>
  <si>
    <t>652826199510201410</t>
  </si>
  <si>
    <t>202101008</t>
  </si>
  <si>
    <t>文超</t>
  </si>
  <si>
    <t>411528199108102984</t>
  </si>
  <si>
    <t>赵玲</t>
  </si>
  <si>
    <t>652827199002252023</t>
  </si>
  <si>
    <t>王丽</t>
  </si>
  <si>
    <t>654126199604084327</t>
  </si>
  <si>
    <t>202101009</t>
  </si>
  <si>
    <t>袁晨</t>
  </si>
  <si>
    <t>75</t>
  </si>
  <si>
    <t>652826199611131116</t>
  </si>
  <si>
    <t>兰金山</t>
  </si>
  <si>
    <t>65282619940101144X</t>
  </si>
  <si>
    <t>马艳霞</t>
  </si>
  <si>
    <t>652829199606200761</t>
  </si>
  <si>
    <t>202101010</t>
  </si>
  <si>
    <t>夏地亚·阿不拉</t>
  </si>
  <si>
    <t>652826199207300862</t>
  </si>
  <si>
    <t>韩红</t>
  </si>
  <si>
    <t>652826199805280021</t>
  </si>
  <si>
    <t>阿比旦·艾山</t>
  </si>
  <si>
    <t>652826199712010014</t>
  </si>
  <si>
    <t>艾尼卡尔·图日洪</t>
  </si>
  <si>
    <t>652825198510130025</t>
  </si>
  <si>
    <t>麦尔耶姆·尼亚孜</t>
  </si>
  <si>
    <t>652826199708262622</t>
  </si>
  <si>
    <t>古丽妮萨·阿迪力</t>
  </si>
  <si>
    <t>65282619970705352X</t>
  </si>
  <si>
    <t>喀比丽努尔·吐尔逊</t>
  </si>
  <si>
    <t>652826199807110018</t>
  </si>
  <si>
    <t>常卓元</t>
  </si>
  <si>
    <t>652123199208102561</t>
  </si>
  <si>
    <t>玛依然·阿不力孜</t>
  </si>
  <si>
    <t>652826199409071121</t>
  </si>
  <si>
    <t>米哈拉·艾合麦提</t>
  </si>
  <si>
    <t>652826199810203522</t>
  </si>
  <si>
    <t>祖力米热·托乎地</t>
  </si>
  <si>
    <t>652826199409121723</t>
  </si>
  <si>
    <t>古丽扎尔·阿不拉</t>
  </si>
  <si>
    <t>652826199509081423</t>
  </si>
  <si>
    <t>202101011</t>
  </si>
  <si>
    <t>谭越</t>
  </si>
  <si>
    <t>652827199202030337</t>
  </si>
  <si>
    <t>巴图巴依尔</t>
  </si>
  <si>
    <t>652826198907202345</t>
  </si>
  <si>
    <t>阿曼古力·毛拉肉孜</t>
  </si>
  <si>
    <t>652801199708106120</t>
  </si>
  <si>
    <t>阿迪来·艾合麦提</t>
  </si>
  <si>
    <t>652829199203170385</t>
  </si>
  <si>
    <t>帕力达·艾海提</t>
  </si>
  <si>
    <t>52</t>
  </si>
  <si>
    <t>511123199612227321</t>
  </si>
  <si>
    <t>202101012</t>
  </si>
  <si>
    <t>肖李慧</t>
  </si>
  <si>
    <t>652826198802023527</t>
  </si>
  <si>
    <t>马悦</t>
  </si>
  <si>
    <t>65282619980821322X</t>
  </si>
  <si>
    <t>马灿</t>
  </si>
  <si>
    <t>650525199610162017</t>
  </si>
  <si>
    <t>202101013</t>
  </si>
  <si>
    <t>马小虎</t>
  </si>
  <si>
    <t>65282619950206142X</t>
  </si>
  <si>
    <t>祖丽皮亚·艾乃瓦尔</t>
  </si>
  <si>
    <t>51130419990423332X</t>
  </si>
  <si>
    <t>李清清</t>
  </si>
  <si>
    <t>620522199405032118</t>
  </si>
  <si>
    <t>庞龙龙</t>
  </si>
  <si>
    <t>450327199407080809</t>
  </si>
  <si>
    <t>蒋文</t>
  </si>
  <si>
    <t>652823199301141213</t>
  </si>
  <si>
    <t>买买提·艾则孜</t>
  </si>
  <si>
    <t>620422198805287726</t>
  </si>
  <si>
    <t>宋丽红</t>
  </si>
  <si>
    <t>652826199402082020</t>
  </si>
  <si>
    <t>祖鲁皮亚·艾合旦</t>
  </si>
  <si>
    <t>652826199403010010</t>
  </si>
  <si>
    <t>202101014</t>
  </si>
  <si>
    <t>韩杰</t>
  </si>
  <si>
    <t>652826199603013216</t>
  </si>
  <si>
    <t>玉素甫江·牙生</t>
  </si>
  <si>
    <t>652826199401292923</t>
  </si>
  <si>
    <t>202101015</t>
  </si>
  <si>
    <t>岳思莹</t>
  </si>
  <si>
    <t>65282619970629142X</t>
  </si>
  <si>
    <t>王慧</t>
  </si>
  <si>
    <t>652826199601063519</t>
  </si>
  <si>
    <t>罗志伟</t>
  </si>
  <si>
    <t>652826199608311423</t>
  </si>
  <si>
    <t>202101016</t>
  </si>
  <si>
    <t>冉梦欢</t>
  </si>
  <si>
    <t>652826199503071427</t>
  </si>
  <si>
    <t>阿丽艳·吐松</t>
  </si>
  <si>
    <t>65282619980305352X</t>
  </si>
  <si>
    <t>马嘉乐</t>
  </si>
  <si>
    <t>652826199201183212</t>
  </si>
  <si>
    <t>道尔吉·加甫</t>
  </si>
  <si>
    <t>652826199801031124</t>
  </si>
  <si>
    <t>202101017</t>
  </si>
  <si>
    <t>于洋洋</t>
  </si>
  <si>
    <t>652826198906011424</t>
  </si>
  <si>
    <t>马宏艳</t>
  </si>
  <si>
    <t>65292319940505032X</t>
  </si>
  <si>
    <t>古再力努尔·赛买提</t>
  </si>
  <si>
    <t>652826199908011422</t>
  </si>
  <si>
    <t>马永红</t>
  </si>
  <si>
    <t>652826199501200082X</t>
  </si>
  <si>
    <t>苏越</t>
  </si>
  <si>
    <t>652826199812162015</t>
  </si>
  <si>
    <t>高新宇</t>
  </si>
  <si>
    <t>652827199202130047</t>
  </si>
  <si>
    <t>穆巴热克·艾尼瓦尔</t>
  </si>
  <si>
    <t>41032719950425202X</t>
  </si>
  <si>
    <t>王婷瑶</t>
  </si>
  <si>
    <t>513002199810064388</t>
  </si>
  <si>
    <t>袁迪</t>
  </si>
  <si>
    <t>652826198709063524</t>
  </si>
  <si>
    <t>202101018</t>
  </si>
  <si>
    <t>马婷婷</t>
  </si>
  <si>
    <t>654123199306203368</t>
  </si>
  <si>
    <t>汪萍</t>
  </si>
  <si>
    <t>652826198705122048</t>
  </si>
  <si>
    <t>娜仁花</t>
  </si>
  <si>
    <t>取消资格</t>
  </si>
  <si>
    <t>652827198905130014</t>
  </si>
  <si>
    <t>202101019</t>
  </si>
  <si>
    <t>王龙</t>
  </si>
  <si>
    <t>652826199202082325</t>
  </si>
  <si>
    <t>杨雪娟</t>
  </si>
  <si>
    <t>372922199405136517</t>
  </si>
  <si>
    <t>王兵印</t>
  </si>
  <si>
    <t>652826198802212029</t>
  </si>
  <si>
    <t>202101020</t>
  </si>
  <si>
    <t>娜孜热·图尔迪</t>
  </si>
  <si>
    <t>82</t>
  </si>
  <si>
    <t>511325199605260012</t>
  </si>
  <si>
    <t>王文韬</t>
  </si>
  <si>
    <t>652826199512022328</t>
  </si>
  <si>
    <t>杨玲</t>
  </si>
  <si>
    <t>652826198903301127</t>
  </si>
  <si>
    <t>马晓燕</t>
  </si>
  <si>
    <t>652826199709231123</t>
  </si>
  <si>
    <t>马娉婷</t>
  </si>
  <si>
    <t>652826199502053227</t>
  </si>
  <si>
    <t>阿米娜古力·艾山</t>
  </si>
  <si>
    <t>652826199310020826</t>
  </si>
  <si>
    <t>寇雪儿</t>
  </si>
  <si>
    <t>652829198903210726</t>
  </si>
  <si>
    <t>马梦琪</t>
  </si>
  <si>
    <t xml:space="preserve"> 69</t>
  </si>
  <si>
    <t>640324199310070424</t>
  </si>
  <si>
    <t>马瑢</t>
  </si>
  <si>
    <t>652826199108193520</t>
  </si>
  <si>
    <t>罗殷婷</t>
  </si>
  <si>
    <t>652827198711161648</t>
  </si>
  <si>
    <t>如先古·阿不拉</t>
  </si>
  <si>
    <t>652923199106093362</t>
  </si>
  <si>
    <t>哈斯亚提·艾海提</t>
  </si>
  <si>
    <t>652826199611012029</t>
  </si>
  <si>
    <t>202101023</t>
  </si>
  <si>
    <t>阿衣尼格尔·阿吾提</t>
  </si>
  <si>
    <t>652826199211210026</t>
  </si>
  <si>
    <t>乃非赛·艾尼瓦尔</t>
  </si>
  <si>
    <t>65282619960815232X</t>
  </si>
  <si>
    <t>米日古丽·买木塔洪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</si>
</sst>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sz val="20"/>
      <color indexed="8"/>
      <name val="方正小标宋_GBK"/>
      <family val="4"/>
    </font>
    <font>
      <sz val="14"/>
      <color indexed="8"/>
      <name val="方正小标宋_GBK"/>
      <family val="4"/>
    </font>
    <font>
      <sz val="11"/>
      <name val="新宋体"/>
      <family val="3"/>
    </font>
    <font>
      <b/>
      <sz val="11"/>
      <name val="新宋体"/>
      <family val="3"/>
    </font>
    <font>
      <b/>
      <sz val="12"/>
      <name val="新宋体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  <font>
      <sz val="20"/>
      <color theme="1"/>
      <name val="方正小标宋_GBK"/>
      <family val="4"/>
    </font>
    <font>
      <sz val="14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0"/>
  <sheetViews>
    <sheetView tabSelected="1" zoomScaleSheetLayoutView="100" workbookViewId="0" topLeftCell="A1">
      <selection activeCell="A4" sqref="A4"/>
    </sheetView>
  </sheetViews>
  <sheetFormatPr defaultColWidth="8.8515625" defaultRowHeight="15"/>
  <cols>
    <col min="1" max="1" width="26.140625" style="0" customWidth="1"/>
    <col min="2" max="2" width="21.28125" style="0" customWidth="1"/>
    <col min="3" max="3" width="17.57421875" style="0" customWidth="1"/>
    <col min="4" max="4" width="13.140625" style="0" customWidth="1"/>
    <col min="6" max="8" width="11.8515625" style="0" customWidth="1"/>
    <col min="10" max="10" width="14.140625" style="0" customWidth="1"/>
    <col min="13" max="13" width="19.57421875" style="0" hidden="1" customWidth="1"/>
    <col min="14" max="14" width="16.00390625" style="0" hidden="1" customWidth="1"/>
    <col min="15" max="15" width="10.421875" style="0" hidden="1" customWidth="1"/>
    <col min="16" max="21" width="8.8515625" style="0" hidden="1" customWidth="1"/>
    <col min="22" max="22" width="13.7109375" style="0" hidden="1" customWidth="1"/>
  </cols>
  <sheetData>
    <row r="1" ht="14.25">
      <c r="A1" s="1" t="s">
        <v>0</v>
      </c>
    </row>
    <row r="2" spans="1:10" ht="27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22" ht="6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M3" s="12" t="s">
        <v>12</v>
      </c>
      <c r="N3" s="13" t="s">
        <v>4</v>
      </c>
      <c r="O3" s="14" t="s">
        <v>5</v>
      </c>
      <c r="P3" s="15" t="s">
        <v>13</v>
      </c>
      <c r="Q3" s="14" t="s">
        <v>6</v>
      </c>
      <c r="R3" s="21" t="s">
        <v>7</v>
      </c>
      <c r="S3" s="21" t="s">
        <v>8</v>
      </c>
      <c r="T3" s="21" t="s">
        <v>9</v>
      </c>
      <c r="U3" s="14" t="s">
        <v>10</v>
      </c>
      <c r="V3" s="22" t="s">
        <v>11</v>
      </c>
    </row>
    <row r="4" spans="1:22" ht="48.75" customHeight="1">
      <c r="A4" s="6"/>
      <c r="B4" s="7">
        <f>_xlfn.IFERROR(VLOOKUP(A4,M3:V160,4,FALSE),"")</f>
      </c>
      <c r="C4" s="7">
        <f>_xlfn.IFERROR(VLOOKUP(A4,M3:V160,2,FALSE),"")</f>
      </c>
      <c r="D4" s="7">
        <f>_xlfn.IFERROR(VLOOKUP(A4,M3:V160,3,FALSE),"")</f>
      </c>
      <c r="E4" s="7">
        <f>_xlfn.IFERROR(VLOOKUP(A4,M3:W160,5,FALSE),"")</f>
      </c>
      <c r="F4" s="7">
        <f>_xlfn.IFERROR(VLOOKUP(A4,M3:X160,6,FALSE),"")</f>
      </c>
      <c r="G4" s="8">
        <f>_xlfn.IFERROR(VLOOKUP(A4,M3:Y160,7,FALSE),"")</f>
      </c>
      <c r="H4" s="8">
        <f>_xlfn.IFERROR(VLOOKUP(A4,M3:Z160,8,FALSE),"")</f>
      </c>
      <c r="I4" s="7">
        <f>_xlfn.IFERROR(VLOOKUP(A4,M3:V160,9,FALSE),"")</f>
      </c>
      <c r="J4" s="7">
        <f>_xlfn.IFERROR(VLOOKUP(A4,M3:V160,10,FALSE),"")</f>
      </c>
      <c r="M4" s="16" t="s">
        <v>14</v>
      </c>
      <c r="N4" s="17">
        <v>6528262021002</v>
      </c>
      <c r="O4" s="18">
        <v>202101001</v>
      </c>
      <c r="P4" s="16" t="s">
        <v>15</v>
      </c>
      <c r="Q4" s="19" t="s">
        <v>16</v>
      </c>
      <c r="R4" s="23">
        <v>69</v>
      </c>
      <c r="S4" s="23">
        <v>77.96</v>
      </c>
      <c r="T4" s="23">
        <f aca="true" t="shared" si="0" ref="T4:T23">R4/2+S4/2</f>
        <v>73.47999999999999</v>
      </c>
      <c r="U4" s="16">
        <v>1</v>
      </c>
      <c r="V4" s="24" t="s">
        <v>17</v>
      </c>
    </row>
    <row r="5" spans="1:22" ht="14.25" customHeight="1">
      <c r="A5" s="9" t="s">
        <v>18</v>
      </c>
      <c r="C5" s="10"/>
      <c r="M5" s="16" t="s">
        <v>19</v>
      </c>
      <c r="N5" s="17">
        <v>6528262021003</v>
      </c>
      <c r="O5" s="19" t="s">
        <v>20</v>
      </c>
      <c r="P5" s="16" t="s">
        <v>21</v>
      </c>
      <c r="Q5" s="19" t="s">
        <v>22</v>
      </c>
      <c r="R5" s="23">
        <v>51</v>
      </c>
      <c r="S5" s="23">
        <v>72.86</v>
      </c>
      <c r="T5" s="23">
        <f t="shared" si="0"/>
        <v>61.93</v>
      </c>
      <c r="U5" s="16">
        <v>2</v>
      </c>
      <c r="V5" s="24" t="s">
        <v>17</v>
      </c>
    </row>
    <row r="6" spans="1:22" ht="14.25" customHeight="1">
      <c r="A6" s="11"/>
      <c r="M6" s="16" t="s">
        <v>23</v>
      </c>
      <c r="N6" s="17">
        <v>6528262021001</v>
      </c>
      <c r="O6" s="19" t="s">
        <v>20</v>
      </c>
      <c r="P6" s="16" t="s">
        <v>24</v>
      </c>
      <c r="Q6" s="19" t="s">
        <v>22</v>
      </c>
      <c r="R6" s="23">
        <v>51</v>
      </c>
      <c r="S6" s="23">
        <v>69.68</v>
      </c>
      <c r="T6" s="23">
        <f t="shared" si="0"/>
        <v>60.34</v>
      </c>
      <c r="U6" s="16">
        <v>3</v>
      </c>
      <c r="V6" s="24" t="s">
        <v>17</v>
      </c>
    </row>
    <row r="7" spans="13:22" ht="14.25" customHeight="1">
      <c r="M7" s="16" t="s">
        <v>25</v>
      </c>
      <c r="N7" s="17">
        <v>6528262021024</v>
      </c>
      <c r="O7" s="19" t="s">
        <v>26</v>
      </c>
      <c r="P7" s="16" t="s">
        <v>27</v>
      </c>
      <c r="Q7" s="19" t="s">
        <v>28</v>
      </c>
      <c r="R7" s="23">
        <v>78</v>
      </c>
      <c r="S7" s="23">
        <v>76.94</v>
      </c>
      <c r="T7" s="23">
        <f t="shared" si="0"/>
        <v>77.47</v>
      </c>
      <c r="U7" s="19" t="s">
        <v>29</v>
      </c>
      <c r="V7" s="24" t="s">
        <v>17</v>
      </c>
    </row>
    <row r="8" spans="13:22" ht="14.25" customHeight="1">
      <c r="M8" s="27" t="s">
        <v>30</v>
      </c>
      <c r="N8" s="17">
        <v>6528262021031</v>
      </c>
      <c r="O8" s="19" t="s">
        <v>26</v>
      </c>
      <c r="P8" s="16" t="s">
        <v>31</v>
      </c>
      <c r="Q8" s="19" t="s">
        <v>32</v>
      </c>
      <c r="R8" s="23">
        <v>79</v>
      </c>
      <c r="S8" s="23">
        <v>75.76</v>
      </c>
      <c r="T8" s="23">
        <f t="shared" si="0"/>
        <v>77.38</v>
      </c>
      <c r="U8" s="19" t="s">
        <v>33</v>
      </c>
      <c r="V8" s="24" t="s">
        <v>17</v>
      </c>
    </row>
    <row r="9" spans="13:22" ht="14.25" customHeight="1">
      <c r="M9" s="16" t="s">
        <v>34</v>
      </c>
      <c r="N9" s="17">
        <v>6528262021016</v>
      </c>
      <c r="O9" s="19" t="s">
        <v>26</v>
      </c>
      <c r="P9" s="16" t="s">
        <v>35</v>
      </c>
      <c r="Q9" s="19" t="s">
        <v>36</v>
      </c>
      <c r="R9" s="23">
        <v>72</v>
      </c>
      <c r="S9" s="23">
        <v>82.36</v>
      </c>
      <c r="T9" s="23">
        <f t="shared" si="0"/>
        <v>77.18</v>
      </c>
      <c r="U9" s="19" t="s">
        <v>37</v>
      </c>
      <c r="V9" s="24" t="s">
        <v>17</v>
      </c>
    </row>
    <row r="10" spans="13:22" ht="14.25" customHeight="1">
      <c r="M10" s="16" t="s">
        <v>38</v>
      </c>
      <c r="N10" s="17">
        <v>6528262021007</v>
      </c>
      <c r="O10" s="19" t="s">
        <v>26</v>
      </c>
      <c r="P10" s="16" t="s">
        <v>39</v>
      </c>
      <c r="Q10" s="19" t="s">
        <v>28</v>
      </c>
      <c r="R10" s="23">
        <v>78</v>
      </c>
      <c r="S10" s="23">
        <v>74.1</v>
      </c>
      <c r="T10" s="23">
        <f t="shared" si="0"/>
        <v>76.05</v>
      </c>
      <c r="U10" s="19" t="s">
        <v>40</v>
      </c>
      <c r="V10" s="24" t="s">
        <v>17</v>
      </c>
    </row>
    <row r="11" spans="13:22" ht="14.25" customHeight="1">
      <c r="M11" s="16" t="s">
        <v>41</v>
      </c>
      <c r="N11" s="17">
        <v>6528262021017</v>
      </c>
      <c r="O11" s="19" t="s">
        <v>26</v>
      </c>
      <c r="P11" s="16" t="s">
        <v>42</v>
      </c>
      <c r="Q11" s="19" t="s">
        <v>43</v>
      </c>
      <c r="R11" s="23">
        <v>64</v>
      </c>
      <c r="S11" s="23">
        <v>86</v>
      </c>
      <c r="T11" s="23">
        <f t="shared" si="0"/>
        <v>75</v>
      </c>
      <c r="U11" s="19" t="s">
        <v>44</v>
      </c>
      <c r="V11" s="24" t="s">
        <v>17</v>
      </c>
    </row>
    <row r="12" spans="13:22" ht="14.25" customHeight="1">
      <c r="M12" s="16" t="s">
        <v>45</v>
      </c>
      <c r="N12" s="17">
        <v>6528262021034</v>
      </c>
      <c r="O12" s="19" t="s">
        <v>26</v>
      </c>
      <c r="P12" s="16" t="s">
        <v>46</v>
      </c>
      <c r="Q12" s="19" t="s">
        <v>47</v>
      </c>
      <c r="R12" s="23">
        <v>72</v>
      </c>
      <c r="S12" s="23">
        <v>72.8</v>
      </c>
      <c r="T12" s="23">
        <f t="shared" si="0"/>
        <v>72.4</v>
      </c>
      <c r="U12" s="19" t="s">
        <v>48</v>
      </c>
      <c r="V12" s="24" t="s">
        <v>17</v>
      </c>
    </row>
    <row r="13" spans="13:22" ht="14.25" customHeight="1">
      <c r="M13" s="16" t="s">
        <v>49</v>
      </c>
      <c r="N13" s="17">
        <v>6528262021023</v>
      </c>
      <c r="O13" s="19" t="s">
        <v>26</v>
      </c>
      <c r="P13" s="16" t="s">
        <v>50</v>
      </c>
      <c r="Q13" s="19" t="s">
        <v>47</v>
      </c>
      <c r="R13" s="23">
        <v>70</v>
      </c>
      <c r="S13" s="23">
        <v>73.66</v>
      </c>
      <c r="T13" s="23">
        <f t="shared" si="0"/>
        <v>71.83</v>
      </c>
      <c r="U13" s="19" t="s">
        <v>51</v>
      </c>
      <c r="V13" s="24" t="s">
        <v>52</v>
      </c>
    </row>
    <row r="14" spans="13:22" ht="14.25" customHeight="1">
      <c r="M14" s="16" t="s">
        <v>53</v>
      </c>
      <c r="N14" s="17">
        <v>6528262021032</v>
      </c>
      <c r="O14" s="19" t="s">
        <v>26</v>
      </c>
      <c r="P14" s="16" t="s">
        <v>54</v>
      </c>
      <c r="Q14" s="19" t="s">
        <v>55</v>
      </c>
      <c r="R14" s="23">
        <v>59</v>
      </c>
      <c r="S14" s="23">
        <v>74.3</v>
      </c>
      <c r="T14" s="23">
        <f t="shared" si="0"/>
        <v>66.65</v>
      </c>
      <c r="U14" s="19" t="s">
        <v>56</v>
      </c>
      <c r="V14" s="24" t="s">
        <v>52</v>
      </c>
    </row>
    <row r="15" spans="13:22" ht="14.25" customHeight="1">
      <c r="M15" s="16" t="s">
        <v>57</v>
      </c>
      <c r="N15" s="17">
        <v>6528262021036</v>
      </c>
      <c r="O15" s="19" t="s">
        <v>26</v>
      </c>
      <c r="P15" s="16" t="s">
        <v>58</v>
      </c>
      <c r="Q15" s="19" t="s">
        <v>59</v>
      </c>
      <c r="R15" s="23">
        <v>60</v>
      </c>
      <c r="S15" s="23">
        <v>72.62</v>
      </c>
      <c r="T15" s="23">
        <f t="shared" si="0"/>
        <v>66.31</v>
      </c>
      <c r="U15" s="19" t="s">
        <v>60</v>
      </c>
      <c r="V15" s="24" t="s">
        <v>52</v>
      </c>
    </row>
    <row r="16" spans="13:22" ht="14.25" customHeight="1">
      <c r="M16" s="16" t="s">
        <v>61</v>
      </c>
      <c r="N16" s="17">
        <v>6528262021022</v>
      </c>
      <c r="O16" s="19" t="s">
        <v>26</v>
      </c>
      <c r="P16" s="16" t="s">
        <v>62</v>
      </c>
      <c r="Q16" s="19" t="s">
        <v>63</v>
      </c>
      <c r="R16" s="23">
        <v>63</v>
      </c>
      <c r="S16" s="23">
        <v>67.74</v>
      </c>
      <c r="T16" s="23">
        <f t="shared" si="0"/>
        <v>65.37</v>
      </c>
      <c r="U16" s="19" t="s">
        <v>64</v>
      </c>
      <c r="V16" s="24" t="s">
        <v>52</v>
      </c>
    </row>
    <row r="17" spans="13:22" ht="14.25" customHeight="1">
      <c r="M17" s="16" t="s">
        <v>65</v>
      </c>
      <c r="N17" s="17">
        <v>6528262021033</v>
      </c>
      <c r="O17" s="19" t="s">
        <v>26</v>
      </c>
      <c r="P17" s="16" t="s">
        <v>66</v>
      </c>
      <c r="Q17" s="19" t="s">
        <v>67</v>
      </c>
      <c r="R17" s="23">
        <v>54</v>
      </c>
      <c r="S17" s="23">
        <v>74.58</v>
      </c>
      <c r="T17" s="23">
        <f t="shared" si="0"/>
        <v>64.28999999999999</v>
      </c>
      <c r="U17" s="19" t="s">
        <v>68</v>
      </c>
      <c r="V17" s="24" t="s">
        <v>52</v>
      </c>
    </row>
    <row r="18" spans="13:22" ht="14.25" customHeight="1">
      <c r="M18" s="16" t="s">
        <v>69</v>
      </c>
      <c r="N18" s="17">
        <v>6528262021013</v>
      </c>
      <c r="O18" s="19" t="s">
        <v>26</v>
      </c>
      <c r="P18" s="16" t="s">
        <v>70</v>
      </c>
      <c r="Q18" s="19" t="s">
        <v>71</v>
      </c>
      <c r="R18" s="23">
        <v>57</v>
      </c>
      <c r="S18" s="23">
        <v>67.86</v>
      </c>
      <c r="T18" s="23">
        <f t="shared" si="0"/>
        <v>62.43</v>
      </c>
      <c r="U18" s="19" t="s">
        <v>72</v>
      </c>
      <c r="V18" s="24" t="s">
        <v>52</v>
      </c>
    </row>
    <row r="19" spans="13:22" ht="14.25" customHeight="1">
      <c r="M19" s="16" t="s">
        <v>73</v>
      </c>
      <c r="N19" s="17">
        <v>6528262021018</v>
      </c>
      <c r="O19" s="19" t="s">
        <v>26</v>
      </c>
      <c r="P19" s="16" t="s">
        <v>74</v>
      </c>
      <c r="Q19" s="19" t="s">
        <v>75</v>
      </c>
      <c r="R19" s="23">
        <v>54</v>
      </c>
      <c r="S19" s="23">
        <v>70.8</v>
      </c>
      <c r="T19" s="23">
        <f t="shared" si="0"/>
        <v>62.4</v>
      </c>
      <c r="U19" s="19" t="s">
        <v>76</v>
      </c>
      <c r="V19" s="24" t="s">
        <v>52</v>
      </c>
    </row>
    <row r="20" spans="13:22" ht="14.25" customHeight="1">
      <c r="M20" s="16" t="s">
        <v>77</v>
      </c>
      <c r="N20" s="17">
        <v>6528262021014</v>
      </c>
      <c r="O20" s="19" t="s">
        <v>26</v>
      </c>
      <c r="P20" s="16" t="s">
        <v>78</v>
      </c>
      <c r="Q20" s="19" t="s">
        <v>79</v>
      </c>
      <c r="R20" s="23">
        <v>55</v>
      </c>
      <c r="S20" s="23">
        <v>68.66</v>
      </c>
      <c r="T20" s="23">
        <f t="shared" si="0"/>
        <v>61.83</v>
      </c>
      <c r="U20" s="19" t="s">
        <v>80</v>
      </c>
      <c r="V20" s="24" t="s">
        <v>52</v>
      </c>
    </row>
    <row r="21" spans="13:22" ht="14.25" customHeight="1">
      <c r="M21" s="16" t="s">
        <v>81</v>
      </c>
      <c r="N21" s="17">
        <v>6528262021021</v>
      </c>
      <c r="O21" s="19" t="s">
        <v>26</v>
      </c>
      <c r="P21" s="16" t="s">
        <v>82</v>
      </c>
      <c r="Q21" s="19" t="s">
        <v>83</v>
      </c>
      <c r="R21" s="23">
        <v>50</v>
      </c>
      <c r="S21" s="23">
        <v>72.28</v>
      </c>
      <c r="T21" s="23">
        <f t="shared" si="0"/>
        <v>61.14</v>
      </c>
      <c r="U21" s="19" t="s">
        <v>84</v>
      </c>
      <c r="V21" s="24" t="s">
        <v>52</v>
      </c>
    </row>
    <row r="22" spans="13:22" ht="14.25" customHeight="1">
      <c r="M22" s="16" t="s">
        <v>85</v>
      </c>
      <c r="N22" s="17">
        <v>6528262021029</v>
      </c>
      <c r="O22" s="19" t="s">
        <v>26</v>
      </c>
      <c r="P22" s="16" t="s">
        <v>86</v>
      </c>
      <c r="Q22" s="19" t="s">
        <v>87</v>
      </c>
      <c r="R22" s="23">
        <v>53</v>
      </c>
      <c r="S22" s="23">
        <v>67.7</v>
      </c>
      <c r="T22" s="23">
        <f t="shared" si="0"/>
        <v>60.35</v>
      </c>
      <c r="U22" s="19" t="s">
        <v>88</v>
      </c>
      <c r="V22" s="24" t="s">
        <v>52</v>
      </c>
    </row>
    <row r="23" spans="13:22" ht="14.25" customHeight="1">
      <c r="M23" s="16" t="s">
        <v>89</v>
      </c>
      <c r="N23" s="17">
        <v>6528262021008</v>
      </c>
      <c r="O23" s="19" t="s">
        <v>26</v>
      </c>
      <c r="P23" s="16" t="s">
        <v>90</v>
      </c>
      <c r="Q23" s="19" t="s">
        <v>79</v>
      </c>
      <c r="R23" s="23">
        <v>55</v>
      </c>
      <c r="S23" s="23">
        <v>64.32</v>
      </c>
      <c r="T23" s="23">
        <f t="shared" si="0"/>
        <v>59.66</v>
      </c>
      <c r="U23" s="19" t="s">
        <v>91</v>
      </c>
      <c r="V23" s="24" t="s">
        <v>52</v>
      </c>
    </row>
    <row r="24" spans="13:22" ht="14.25" customHeight="1">
      <c r="M24" s="16" t="s">
        <v>92</v>
      </c>
      <c r="N24" s="17">
        <v>6528262021028</v>
      </c>
      <c r="O24" s="19" t="s">
        <v>26</v>
      </c>
      <c r="P24" s="16" t="s">
        <v>93</v>
      </c>
      <c r="Q24" s="19" t="s">
        <v>94</v>
      </c>
      <c r="R24" s="23">
        <v>56</v>
      </c>
      <c r="S24" s="23">
        <v>-1</v>
      </c>
      <c r="T24" s="23">
        <v>-1</v>
      </c>
      <c r="U24" s="19"/>
      <c r="V24" s="24" t="s">
        <v>52</v>
      </c>
    </row>
    <row r="25" spans="13:22" ht="14.25" customHeight="1">
      <c r="M25" s="16" t="s">
        <v>95</v>
      </c>
      <c r="N25" s="17">
        <v>6528262021019</v>
      </c>
      <c r="O25" s="19" t="s">
        <v>26</v>
      </c>
      <c r="P25" s="16" t="s">
        <v>96</v>
      </c>
      <c r="Q25" s="19" t="s">
        <v>83</v>
      </c>
      <c r="R25" s="23">
        <v>50</v>
      </c>
      <c r="S25" s="23">
        <v>-1</v>
      </c>
      <c r="T25" s="23">
        <v>-1</v>
      </c>
      <c r="U25" s="19"/>
      <c r="V25" s="24" t="s">
        <v>52</v>
      </c>
    </row>
    <row r="26" spans="13:22" ht="14.25" customHeight="1">
      <c r="M26" s="16" t="s">
        <v>97</v>
      </c>
      <c r="N26" s="17">
        <v>6528262021042</v>
      </c>
      <c r="O26" s="19" t="s">
        <v>98</v>
      </c>
      <c r="P26" s="16" t="s">
        <v>99</v>
      </c>
      <c r="Q26" s="19" t="s">
        <v>100</v>
      </c>
      <c r="R26" s="23">
        <v>84</v>
      </c>
      <c r="S26" s="23">
        <v>82.2</v>
      </c>
      <c r="T26" s="23">
        <f aca="true" t="shared" si="1" ref="T26:T29">R26/2+S26/2</f>
        <v>83.1</v>
      </c>
      <c r="U26" s="16">
        <v>1</v>
      </c>
      <c r="V26" s="24" t="s">
        <v>17</v>
      </c>
    </row>
    <row r="27" spans="13:22" ht="14.25" customHeight="1">
      <c r="M27" s="16" t="s">
        <v>101</v>
      </c>
      <c r="N27" s="17">
        <v>6528262021043</v>
      </c>
      <c r="O27" s="19" t="s">
        <v>98</v>
      </c>
      <c r="P27" s="16" t="s">
        <v>102</v>
      </c>
      <c r="Q27" s="19" t="s">
        <v>103</v>
      </c>
      <c r="R27" s="23">
        <v>70</v>
      </c>
      <c r="S27" s="23">
        <v>71.76</v>
      </c>
      <c r="T27" s="23">
        <f t="shared" si="1"/>
        <v>70.88</v>
      </c>
      <c r="U27" s="16">
        <v>2</v>
      </c>
      <c r="V27" s="24" t="s">
        <v>17</v>
      </c>
    </row>
    <row r="28" spans="13:22" ht="14.25" customHeight="1">
      <c r="M28" s="16" t="s">
        <v>104</v>
      </c>
      <c r="N28" s="17">
        <v>6528262021037</v>
      </c>
      <c r="O28" s="19" t="s">
        <v>98</v>
      </c>
      <c r="P28" s="16" t="s">
        <v>105</v>
      </c>
      <c r="Q28" s="19" t="s">
        <v>16</v>
      </c>
      <c r="R28" s="23">
        <v>69</v>
      </c>
      <c r="S28" s="23">
        <v>64</v>
      </c>
      <c r="T28" s="23">
        <f t="shared" si="1"/>
        <v>66.5</v>
      </c>
      <c r="U28" s="16">
        <v>3</v>
      </c>
      <c r="V28" s="24" t="s">
        <v>17</v>
      </c>
    </row>
    <row r="29" spans="13:22" ht="14.25" customHeight="1">
      <c r="M29" s="16" t="s">
        <v>106</v>
      </c>
      <c r="N29" s="17">
        <v>6528262021038</v>
      </c>
      <c r="O29" s="19" t="s">
        <v>98</v>
      </c>
      <c r="P29" s="16" t="s">
        <v>107</v>
      </c>
      <c r="Q29" s="19" t="s">
        <v>94</v>
      </c>
      <c r="R29" s="23">
        <v>56</v>
      </c>
      <c r="S29" s="23">
        <v>72.38</v>
      </c>
      <c r="T29" s="23">
        <f t="shared" si="1"/>
        <v>64.19</v>
      </c>
      <c r="U29" s="16">
        <v>4</v>
      </c>
      <c r="V29" s="24" t="s">
        <v>17</v>
      </c>
    </row>
    <row r="30" spans="13:22" ht="14.25" customHeight="1">
      <c r="M30" s="16" t="s">
        <v>108</v>
      </c>
      <c r="N30" s="17">
        <v>6528262021040</v>
      </c>
      <c r="O30" s="19" t="s">
        <v>98</v>
      </c>
      <c r="P30" s="16" t="s">
        <v>109</v>
      </c>
      <c r="Q30" s="19" t="s">
        <v>59</v>
      </c>
      <c r="R30" s="23">
        <v>60</v>
      </c>
      <c r="S30" s="23">
        <v>-1</v>
      </c>
      <c r="T30" s="23">
        <v>-1</v>
      </c>
      <c r="U30" s="16"/>
      <c r="V30" s="24" t="s">
        <v>52</v>
      </c>
    </row>
    <row r="31" spans="13:22" ht="14.25" customHeight="1">
      <c r="M31" s="16" t="s">
        <v>110</v>
      </c>
      <c r="N31" s="17">
        <v>6528262021049</v>
      </c>
      <c r="O31" s="19" t="s">
        <v>111</v>
      </c>
      <c r="P31" s="16" t="s">
        <v>112</v>
      </c>
      <c r="Q31" s="19" t="s">
        <v>36</v>
      </c>
      <c r="R31" s="23">
        <v>72</v>
      </c>
      <c r="S31" s="23">
        <v>81.7</v>
      </c>
      <c r="T31" s="23">
        <f aca="true" t="shared" si="2" ref="T31:T80">R31/2+S31/2</f>
        <v>76.85</v>
      </c>
      <c r="U31" s="16">
        <v>1</v>
      </c>
      <c r="V31" s="24" t="s">
        <v>17</v>
      </c>
    </row>
    <row r="32" spans="13:22" ht="14.25" customHeight="1">
      <c r="M32" s="16" t="s">
        <v>113</v>
      </c>
      <c r="N32" s="17">
        <v>6528262021006</v>
      </c>
      <c r="O32" s="19" t="s">
        <v>111</v>
      </c>
      <c r="P32" s="16" t="s">
        <v>114</v>
      </c>
      <c r="Q32" s="19" t="s">
        <v>63</v>
      </c>
      <c r="R32" s="23">
        <v>63</v>
      </c>
      <c r="S32" s="23">
        <v>72.98</v>
      </c>
      <c r="T32" s="23">
        <f t="shared" si="2"/>
        <v>67.99000000000001</v>
      </c>
      <c r="U32" s="16">
        <v>2</v>
      </c>
      <c r="V32" s="24" t="s">
        <v>52</v>
      </c>
    </row>
    <row r="33" spans="13:22" ht="14.25" customHeight="1">
      <c r="M33" s="16" t="s">
        <v>115</v>
      </c>
      <c r="N33" s="17">
        <v>6528262021050</v>
      </c>
      <c r="O33" s="19" t="s">
        <v>111</v>
      </c>
      <c r="P33" s="16" t="s">
        <v>116</v>
      </c>
      <c r="Q33" s="19" t="s">
        <v>71</v>
      </c>
      <c r="R33" s="23">
        <v>57</v>
      </c>
      <c r="S33" s="23">
        <v>61.5</v>
      </c>
      <c r="T33" s="23">
        <f t="shared" si="2"/>
        <v>59.25</v>
      </c>
      <c r="U33" s="16">
        <v>3</v>
      </c>
      <c r="V33" s="24" t="s">
        <v>52</v>
      </c>
    </row>
    <row r="34" spans="13:22" ht="14.25" customHeight="1">
      <c r="M34" s="16" t="s">
        <v>117</v>
      </c>
      <c r="N34" s="17">
        <v>6528262021336</v>
      </c>
      <c r="O34" s="20" t="s">
        <v>118</v>
      </c>
      <c r="P34" s="16" t="s">
        <v>119</v>
      </c>
      <c r="Q34" s="20" t="s">
        <v>120</v>
      </c>
      <c r="R34" s="23">
        <v>90</v>
      </c>
      <c r="S34" s="23">
        <v>83.18</v>
      </c>
      <c r="T34" s="23">
        <f t="shared" si="2"/>
        <v>86.59</v>
      </c>
      <c r="U34" s="19" t="s">
        <v>29</v>
      </c>
      <c r="V34" s="24" t="s">
        <v>17</v>
      </c>
    </row>
    <row r="35" spans="13:22" ht="14.25" customHeight="1">
      <c r="M35" s="16" t="s">
        <v>121</v>
      </c>
      <c r="N35" s="17">
        <v>6528262021153</v>
      </c>
      <c r="O35" s="20" t="s">
        <v>118</v>
      </c>
      <c r="P35" s="16" t="s">
        <v>122</v>
      </c>
      <c r="Q35" s="20" t="s">
        <v>123</v>
      </c>
      <c r="R35" s="23">
        <v>83</v>
      </c>
      <c r="S35" s="23">
        <v>83.4</v>
      </c>
      <c r="T35" s="23">
        <f t="shared" si="2"/>
        <v>83.2</v>
      </c>
      <c r="U35" s="19" t="s">
        <v>33</v>
      </c>
      <c r="V35" s="24" t="s">
        <v>17</v>
      </c>
    </row>
    <row r="36" spans="13:22" ht="14.25" customHeight="1">
      <c r="M36" s="16" t="s">
        <v>124</v>
      </c>
      <c r="N36" s="17">
        <v>6528262021147</v>
      </c>
      <c r="O36" s="20" t="s">
        <v>118</v>
      </c>
      <c r="P36" s="16" t="s">
        <v>125</v>
      </c>
      <c r="Q36" s="20" t="s">
        <v>126</v>
      </c>
      <c r="R36" s="23">
        <v>80</v>
      </c>
      <c r="S36" s="23">
        <v>83.4</v>
      </c>
      <c r="T36" s="23">
        <f t="shared" si="2"/>
        <v>81.7</v>
      </c>
      <c r="U36" s="19" t="s">
        <v>37</v>
      </c>
      <c r="V36" s="24" t="s">
        <v>17</v>
      </c>
    </row>
    <row r="37" spans="13:22" ht="14.25" customHeight="1">
      <c r="M37" s="16" t="s">
        <v>127</v>
      </c>
      <c r="N37" s="17">
        <v>6528262021183</v>
      </c>
      <c r="O37" s="20" t="s">
        <v>118</v>
      </c>
      <c r="P37" s="16" t="s">
        <v>128</v>
      </c>
      <c r="Q37" s="20" t="s">
        <v>129</v>
      </c>
      <c r="R37" s="23">
        <v>76</v>
      </c>
      <c r="S37" s="23">
        <v>80.78</v>
      </c>
      <c r="T37" s="23">
        <f t="shared" si="2"/>
        <v>78.39</v>
      </c>
      <c r="U37" s="19" t="s">
        <v>40</v>
      </c>
      <c r="V37" s="24" t="s">
        <v>17</v>
      </c>
    </row>
    <row r="38" spans="13:22" ht="14.25" customHeight="1">
      <c r="M38" s="16" t="s">
        <v>130</v>
      </c>
      <c r="N38" s="17">
        <v>6528262021057</v>
      </c>
      <c r="O38" s="20" t="s">
        <v>118</v>
      </c>
      <c r="P38" s="16" t="s">
        <v>131</v>
      </c>
      <c r="Q38" s="20" t="s">
        <v>132</v>
      </c>
      <c r="R38" s="23">
        <v>86</v>
      </c>
      <c r="S38" s="23">
        <v>69.2</v>
      </c>
      <c r="T38" s="23">
        <f t="shared" si="2"/>
        <v>77.6</v>
      </c>
      <c r="U38" s="19" t="s">
        <v>44</v>
      </c>
      <c r="V38" s="24" t="s">
        <v>17</v>
      </c>
    </row>
    <row r="39" spans="13:22" ht="14.25" customHeight="1">
      <c r="M39" s="16" t="s">
        <v>133</v>
      </c>
      <c r="N39" s="17">
        <v>6528262021089</v>
      </c>
      <c r="O39" s="20" t="s">
        <v>118</v>
      </c>
      <c r="P39" s="16" t="s">
        <v>134</v>
      </c>
      <c r="Q39" s="20" t="s">
        <v>126</v>
      </c>
      <c r="R39" s="23">
        <v>80</v>
      </c>
      <c r="S39" s="23">
        <v>74.96</v>
      </c>
      <c r="T39" s="23">
        <f t="shared" si="2"/>
        <v>77.47999999999999</v>
      </c>
      <c r="U39" s="19" t="s">
        <v>48</v>
      </c>
      <c r="V39" s="24" t="s">
        <v>17</v>
      </c>
    </row>
    <row r="40" spans="13:22" ht="14.25" customHeight="1">
      <c r="M40" s="16" t="s">
        <v>135</v>
      </c>
      <c r="N40" s="17">
        <v>6528262021164</v>
      </c>
      <c r="O40" s="20" t="s">
        <v>118</v>
      </c>
      <c r="P40" s="16" t="s">
        <v>136</v>
      </c>
      <c r="Q40" s="20" t="s">
        <v>36</v>
      </c>
      <c r="R40" s="23">
        <v>72</v>
      </c>
      <c r="S40" s="23">
        <v>79.7</v>
      </c>
      <c r="T40" s="23">
        <f t="shared" si="2"/>
        <v>75.85</v>
      </c>
      <c r="U40" s="19" t="s">
        <v>51</v>
      </c>
      <c r="V40" s="24" t="s">
        <v>17</v>
      </c>
    </row>
    <row r="41" spans="13:22" ht="14.25" customHeight="1">
      <c r="M41" s="16" t="s">
        <v>137</v>
      </c>
      <c r="N41" s="17">
        <v>6528262021188</v>
      </c>
      <c r="O41" s="20" t="s">
        <v>118</v>
      </c>
      <c r="P41" s="19" t="s">
        <v>138</v>
      </c>
      <c r="Q41" s="20" t="s">
        <v>139</v>
      </c>
      <c r="R41" s="23">
        <v>71</v>
      </c>
      <c r="S41" s="23">
        <v>79.3</v>
      </c>
      <c r="T41" s="23">
        <f t="shared" si="2"/>
        <v>75.15</v>
      </c>
      <c r="U41" s="19" t="s">
        <v>56</v>
      </c>
      <c r="V41" s="24" t="s">
        <v>17</v>
      </c>
    </row>
    <row r="42" spans="13:22" ht="14.25" customHeight="1">
      <c r="M42" s="27" t="s">
        <v>140</v>
      </c>
      <c r="N42" s="17">
        <v>6528262021105</v>
      </c>
      <c r="O42" s="20" t="s">
        <v>118</v>
      </c>
      <c r="P42" s="16" t="s">
        <v>141</v>
      </c>
      <c r="Q42" s="20" t="s">
        <v>36</v>
      </c>
      <c r="R42" s="23">
        <v>72</v>
      </c>
      <c r="S42" s="23">
        <v>78.1</v>
      </c>
      <c r="T42" s="23">
        <f t="shared" si="2"/>
        <v>75.05</v>
      </c>
      <c r="U42" s="19" t="s">
        <v>60</v>
      </c>
      <c r="V42" s="24" t="s">
        <v>17</v>
      </c>
    </row>
    <row r="43" spans="13:22" ht="14.25" customHeight="1">
      <c r="M43" s="16" t="s">
        <v>142</v>
      </c>
      <c r="N43" s="17">
        <v>6528262021186</v>
      </c>
      <c r="O43" s="20" t="s">
        <v>118</v>
      </c>
      <c r="P43" s="16" t="s">
        <v>143</v>
      </c>
      <c r="Q43" s="20" t="s">
        <v>144</v>
      </c>
      <c r="R43" s="23">
        <v>68</v>
      </c>
      <c r="S43" s="23">
        <v>81.18</v>
      </c>
      <c r="T43" s="23">
        <f t="shared" si="2"/>
        <v>74.59</v>
      </c>
      <c r="U43" s="19" t="s">
        <v>64</v>
      </c>
      <c r="V43" s="24" t="s">
        <v>17</v>
      </c>
    </row>
    <row r="44" spans="13:22" ht="14.25" customHeight="1">
      <c r="M44" s="16" t="s">
        <v>145</v>
      </c>
      <c r="N44" s="17">
        <v>6528262021097</v>
      </c>
      <c r="O44" s="20" t="s">
        <v>118</v>
      </c>
      <c r="P44" s="16" t="s">
        <v>146</v>
      </c>
      <c r="Q44" s="20" t="s">
        <v>139</v>
      </c>
      <c r="R44" s="23">
        <v>71</v>
      </c>
      <c r="S44" s="23">
        <v>77.5</v>
      </c>
      <c r="T44" s="23">
        <f t="shared" si="2"/>
        <v>74.25</v>
      </c>
      <c r="U44" s="19" t="s">
        <v>68</v>
      </c>
      <c r="V44" s="24" t="s">
        <v>17</v>
      </c>
    </row>
    <row r="45" spans="13:22" ht="14.25" customHeight="1">
      <c r="M45" s="16" t="s">
        <v>147</v>
      </c>
      <c r="N45" s="17">
        <v>6528262021181</v>
      </c>
      <c r="O45" s="20" t="s">
        <v>118</v>
      </c>
      <c r="P45" s="16" t="s">
        <v>148</v>
      </c>
      <c r="Q45" s="20" t="s">
        <v>36</v>
      </c>
      <c r="R45" s="23">
        <v>72</v>
      </c>
      <c r="S45" s="23">
        <v>76.18</v>
      </c>
      <c r="T45" s="23">
        <f t="shared" si="2"/>
        <v>74.09</v>
      </c>
      <c r="U45" s="19" t="s">
        <v>72</v>
      </c>
      <c r="V45" s="24" t="s">
        <v>17</v>
      </c>
    </row>
    <row r="46" spans="13:22" ht="14.25" customHeight="1">
      <c r="M46" s="16" t="s">
        <v>149</v>
      </c>
      <c r="N46" s="17">
        <v>6528262021127</v>
      </c>
      <c r="O46" s="20" t="s">
        <v>118</v>
      </c>
      <c r="P46" s="16" t="s">
        <v>150</v>
      </c>
      <c r="Q46" s="20" t="s">
        <v>126</v>
      </c>
      <c r="R46" s="23">
        <v>80</v>
      </c>
      <c r="S46" s="23">
        <v>67.04</v>
      </c>
      <c r="T46" s="23">
        <f t="shared" si="2"/>
        <v>73.52000000000001</v>
      </c>
      <c r="U46" s="19" t="s">
        <v>76</v>
      </c>
      <c r="V46" s="24" t="s">
        <v>52</v>
      </c>
    </row>
    <row r="47" spans="13:22" ht="14.25" customHeight="1">
      <c r="M47" s="16" t="s">
        <v>151</v>
      </c>
      <c r="N47" s="17">
        <v>6528262021137</v>
      </c>
      <c r="O47" s="20" t="s">
        <v>118</v>
      </c>
      <c r="P47" s="16" t="s">
        <v>152</v>
      </c>
      <c r="Q47" s="20" t="s">
        <v>153</v>
      </c>
      <c r="R47" s="23">
        <v>74</v>
      </c>
      <c r="S47" s="23">
        <v>69.06</v>
      </c>
      <c r="T47" s="23">
        <f t="shared" si="2"/>
        <v>71.53</v>
      </c>
      <c r="U47" s="19" t="s">
        <v>80</v>
      </c>
      <c r="V47" s="24" t="s">
        <v>52</v>
      </c>
    </row>
    <row r="48" spans="13:22" ht="14.25" customHeight="1">
      <c r="M48" s="16" t="s">
        <v>154</v>
      </c>
      <c r="N48" s="17">
        <v>6528262021077</v>
      </c>
      <c r="O48" s="20" t="s">
        <v>118</v>
      </c>
      <c r="P48" s="16" t="s">
        <v>155</v>
      </c>
      <c r="Q48" s="20" t="s">
        <v>156</v>
      </c>
      <c r="R48" s="23">
        <v>62</v>
      </c>
      <c r="S48" s="23">
        <v>79.26</v>
      </c>
      <c r="T48" s="23">
        <f t="shared" si="2"/>
        <v>70.63</v>
      </c>
      <c r="U48" s="19" t="s">
        <v>84</v>
      </c>
      <c r="V48" s="24" t="s">
        <v>52</v>
      </c>
    </row>
    <row r="49" spans="13:22" ht="14.25" customHeight="1">
      <c r="M49" s="16" t="s">
        <v>157</v>
      </c>
      <c r="N49" s="17">
        <v>6528262021167</v>
      </c>
      <c r="O49" s="20" t="s">
        <v>118</v>
      </c>
      <c r="P49" s="16" t="s">
        <v>158</v>
      </c>
      <c r="Q49" s="20" t="s">
        <v>159</v>
      </c>
      <c r="R49" s="23">
        <v>66</v>
      </c>
      <c r="S49" s="23">
        <v>74.1</v>
      </c>
      <c r="T49" s="23">
        <f t="shared" si="2"/>
        <v>70.05</v>
      </c>
      <c r="U49" s="19" t="s">
        <v>88</v>
      </c>
      <c r="V49" s="24" t="s">
        <v>52</v>
      </c>
    </row>
    <row r="50" spans="13:22" ht="14.25" customHeight="1">
      <c r="M50" s="16" t="s">
        <v>160</v>
      </c>
      <c r="N50" s="17">
        <v>6528262021065</v>
      </c>
      <c r="O50" s="20" t="s">
        <v>118</v>
      </c>
      <c r="P50" s="16" t="s">
        <v>161</v>
      </c>
      <c r="Q50" s="20" t="s">
        <v>156</v>
      </c>
      <c r="R50" s="23">
        <v>62</v>
      </c>
      <c r="S50" s="23">
        <v>77.2</v>
      </c>
      <c r="T50" s="23">
        <f t="shared" si="2"/>
        <v>69.6</v>
      </c>
      <c r="U50" s="19" t="s">
        <v>91</v>
      </c>
      <c r="V50" s="24" t="s">
        <v>52</v>
      </c>
    </row>
    <row r="51" spans="13:22" ht="14.25" customHeight="1">
      <c r="M51" s="16" t="s">
        <v>162</v>
      </c>
      <c r="N51" s="17">
        <v>6528262021144</v>
      </c>
      <c r="O51" s="20" t="s">
        <v>118</v>
      </c>
      <c r="P51" s="16" t="s">
        <v>163</v>
      </c>
      <c r="Q51" s="20" t="s">
        <v>43</v>
      </c>
      <c r="R51" s="23">
        <v>64</v>
      </c>
      <c r="S51" s="23">
        <v>74.32</v>
      </c>
      <c r="T51" s="23">
        <f t="shared" si="2"/>
        <v>69.16</v>
      </c>
      <c r="U51" s="19" t="s">
        <v>164</v>
      </c>
      <c r="V51" s="24" t="s">
        <v>52</v>
      </c>
    </row>
    <row r="52" spans="13:22" ht="14.25" customHeight="1">
      <c r="M52" s="16" t="s">
        <v>165</v>
      </c>
      <c r="N52" s="17">
        <v>6528262021120</v>
      </c>
      <c r="O52" s="20" t="s">
        <v>118</v>
      </c>
      <c r="P52" s="16" t="s">
        <v>166</v>
      </c>
      <c r="Q52" s="20" t="s">
        <v>63</v>
      </c>
      <c r="R52" s="23">
        <v>63</v>
      </c>
      <c r="S52" s="23">
        <v>74.98</v>
      </c>
      <c r="T52" s="23">
        <f t="shared" si="2"/>
        <v>68.99000000000001</v>
      </c>
      <c r="U52" s="19" t="s">
        <v>167</v>
      </c>
      <c r="V52" s="24" t="s">
        <v>52</v>
      </c>
    </row>
    <row r="53" spans="13:22" ht="14.25" customHeight="1">
      <c r="M53" s="16" t="s">
        <v>168</v>
      </c>
      <c r="N53" s="17">
        <v>6528262021087</v>
      </c>
      <c r="O53" s="20" t="s">
        <v>118</v>
      </c>
      <c r="P53" s="16" t="s">
        <v>169</v>
      </c>
      <c r="Q53" s="20" t="s">
        <v>156</v>
      </c>
      <c r="R53" s="23">
        <v>62</v>
      </c>
      <c r="S53" s="23">
        <v>75.62</v>
      </c>
      <c r="T53" s="23">
        <f t="shared" si="2"/>
        <v>68.81</v>
      </c>
      <c r="U53" s="19" t="s">
        <v>170</v>
      </c>
      <c r="V53" s="24" t="s">
        <v>52</v>
      </c>
    </row>
    <row r="54" spans="13:22" ht="14.25" customHeight="1">
      <c r="M54" s="16" t="s">
        <v>171</v>
      </c>
      <c r="N54" s="17">
        <v>6528262021070</v>
      </c>
      <c r="O54" s="20" t="s">
        <v>118</v>
      </c>
      <c r="P54" s="16" t="s">
        <v>172</v>
      </c>
      <c r="Q54" s="20" t="s">
        <v>156</v>
      </c>
      <c r="R54" s="23">
        <v>62</v>
      </c>
      <c r="S54" s="23">
        <v>75</v>
      </c>
      <c r="T54" s="23">
        <f t="shared" si="2"/>
        <v>68.5</v>
      </c>
      <c r="U54" s="19" t="s">
        <v>173</v>
      </c>
      <c r="V54" s="24" t="s">
        <v>52</v>
      </c>
    </row>
    <row r="55" spans="13:22" ht="14.25" customHeight="1">
      <c r="M55" s="16" t="s">
        <v>174</v>
      </c>
      <c r="N55" s="17">
        <v>6528262021098</v>
      </c>
      <c r="O55" s="20" t="s">
        <v>118</v>
      </c>
      <c r="P55" s="16" t="s">
        <v>175</v>
      </c>
      <c r="Q55" s="20" t="s">
        <v>43</v>
      </c>
      <c r="R55" s="23">
        <v>64</v>
      </c>
      <c r="S55" s="23">
        <v>71.9</v>
      </c>
      <c r="T55" s="23">
        <f t="shared" si="2"/>
        <v>67.95</v>
      </c>
      <c r="U55" s="19" t="s">
        <v>176</v>
      </c>
      <c r="V55" s="24" t="s">
        <v>52</v>
      </c>
    </row>
    <row r="56" spans="13:22" ht="14.25" customHeight="1">
      <c r="M56" s="16" t="s">
        <v>177</v>
      </c>
      <c r="N56" s="17">
        <v>6528262021113</v>
      </c>
      <c r="O56" s="20" t="s">
        <v>118</v>
      </c>
      <c r="P56" s="16" t="s">
        <v>178</v>
      </c>
      <c r="Q56" s="20" t="s">
        <v>63</v>
      </c>
      <c r="R56" s="23">
        <v>63</v>
      </c>
      <c r="S56" s="23">
        <v>72.84</v>
      </c>
      <c r="T56" s="23">
        <f t="shared" si="2"/>
        <v>67.92</v>
      </c>
      <c r="U56" s="19" t="s">
        <v>179</v>
      </c>
      <c r="V56" s="24" t="s">
        <v>52</v>
      </c>
    </row>
    <row r="57" spans="13:22" ht="14.25" customHeight="1">
      <c r="M57" s="16" t="s">
        <v>180</v>
      </c>
      <c r="N57" s="17">
        <v>6528262021154</v>
      </c>
      <c r="O57" s="20" t="s">
        <v>118</v>
      </c>
      <c r="P57" s="16" t="s">
        <v>181</v>
      </c>
      <c r="Q57" s="20" t="s">
        <v>63</v>
      </c>
      <c r="R57" s="23">
        <v>63</v>
      </c>
      <c r="S57" s="23">
        <v>72.24</v>
      </c>
      <c r="T57" s="23">
        <f t="shared" si="2"/>
        <v>67.62</v>
      </c>
      <c r="U57" s="19" t="s">
        <v>182</v>
      </c>
      <c r="V57" s="24" t="s">
        <v>52</v>
      </c>
    </row>
    <row r="58" spans="13:22" ht="14.25" customHeight="1">
      <c r="M58" s="16" t="s">
        <v>183</v>
      </c>
      <c r="N58" s="17">
        <v>6528262021063</v>
      </c>
      <c r="O58" s="20" t="s">
        <v>118</v>
      </c>
      <c r="P58" s="16" t="s">
        <v>184</v>
      </c>
      <c r="Q58" s="20" t="s">
        <v>156</v>
      </c>
      <c r="R58" s="23">
        <v>62</v>
      </c>
      <c r="S58" s="23">
        <v>72.7</v>
      </c>
      <c r="T58" s="23">
        <f t="shared" si="2"/>
        <v>67.35</v>
      </c>
      <c r="U58" s="19" t="s">
        <v>185</v>
      </c>
      <c r="V58" s="24" t="s">
        <v>52</v>
      </c>
    </row>
    <row r="59" spans="13:22" ht="14.25" customHeight="1">
      <c r="M59" s="16" t="s">
        <v>186</v>
      </c>
      <c r="N59" s="17">
        <v>6528262021072</v>
      </c>
      <c r="O59" s="20" t="s">
        <v>118</v>
      </c>
      <c r="P59" s="16" t="s">
        <v>187</v>
      </c>
      <c r="Q59" s="20" t="s">
        <v>156</v>
      </c>
      <c r="R59" s="23">
        <v>62</v>
      </c>
      <c r="S59" s="23">
        <v>68.2</v>
      </c>
      <c r="T59" s="23">
        <f t="shared" si="2"/>
        <v>65.1</v>
      </c>
      <c r="U59" s="19" t="s">
        <v>188</v>
      </c>
      <c r="V59" s="24" t="s">
        <v>52</v>
      </c>
    </row>
    <row r="60" spans="13:22" ht="14.25" customHeight="1">
      <c r="M60" s="16" t="s">
        <v>189</v>
      </c>
      <c r="N60" s="17">
        <v>6528262021220</v>
      </c>
      <c r="O60" s="19" t="s">
        <v>190</v>
      </c>
      <c r="P60" s="16" t="s">
        <v>191</v>
      </c>
      <c r="Q60" s="19" t="s">
        <v>192</v>
      </c>
      <c r="R60" s="23">
        <v>77</v>
      </c>
      <c r="S60" s="23">
        <v>80.96</v>
      </c>
      <c r="T60" s="23">
        <f t="shared" si="2"/>
        <v>78.97999999999999</v>
      </c>
      <c r="U60" s="16">
        <v>1</v>
      </c>
      <c r="V60" s="24" t="s">
        <v>17</v>
      </c>
    </row>
    <row r="61" spans="13:22" ht="14.25" customHeight="1">
      <c r="M61" s="16" t="s">
        <v>193</v>
      </c>
      <c r="N61" s="17">
        <v>6528262021201</v>
      </c>
      <c r="O61" s="19" t="s">
        <v>190</v>
      </c>
      <c r="P61" s="16" t="s">
        <v>194</v>
      </c>
      <c r="Q61" s="19" t="s">
        <v>36</v>
      </c>
      <c r="R61" s="23">
        <v>72</v>
      </c>
      <c r="S61" s="23">
        <v>83.92</v>
      </c>
      <c r="T61" s="23">
        <f t="shared" si="2"/>
        <v>77.96000000000001</v>
      </c>
      <c r="U61" s="16">
        <v>2</v>
      </c>
      <c r="V61" s="24" t="s">
        <v>17</v>
      </c>
    </row>
    <row r="62" spans="13:22" ht="14.25" customHeight="1">
      <c r="M62" s="16" t="s">
        <v>195</v>
      </c>
      <c r="N62" s="17">
        <v>6528262021215</v>
      </c>
      <c r="O62" s="19" t="s">
        <v>190</v>
      </c>
      <c r="P62" s="16" t="s">
        <v>196</v>
      </c>
      <c r="Q62" s="19" t="s">
        <v>36</v>
      </c>
      <c r="R62" s="23">
        <v>72</v>
      </c>
      <c r="S62" s="23">
        <v>82.88</v>
      </c>
      <c r="T62" s="23">
        <f t="shared" si="2"/>
        <v>77.44</v>
      </c>
      <c r="U62" s="16">
        <v>3</v>
      </c>
      <c r="V62" s="24" t="s">
        <v>17</v>
      </c>
    </row>
    <row r="63" spans="13:22" ht="14.25" customHeight="1">
      <c r="M63" s="16" t="s">
        <v>197</v>
      </c>
      <c r="N63" s="17">
        <v>6528262021221</v>
      </c>
      <c r="O63" s="19" t="s">
        <v>190</v>
      </c>
      <c r="P63" s="16" t="s">
        <v>198</v>
      </c>
      <c r="Q63" s="19" t="s">
        <v>126</v>
      </c>
      <c r="R63" s="23">
        <v>80</v>
      </c>
      <c r="S63" s="23">
        <v>73.36</v>
      </c>
      <c r="T63" s="23">
        <f t="shared" si="2"/>
        <v>76.68</v>
      </c>
      <c r="U63" s="16">
        <v>4</v>
      </c>
      <c r="V63" s="24" t="s">
        <v>17</v>
      </c>
    </row>
    <row r="64" spans="13:22" ht="14.25" customHeight="1">
      <c r="M64" s="16" t="s">
        <v>199</v>
      </c>
      <c r="N64" s="17">
        <v>6528262021199</v>
      </c>
      <c r="O64" s="19" t="s">
        <v>190</v>
      </c>
      <c r="P64" s="16" t="s">
        <v>200</v>
      </c>
      <c r="Q64" s="19" t="s">
        <v>139</v>
      </c>
      <c r="R64" s="23">
        <v>71</v>
      </c>
      <c r="S64" s="23">
        <v>81.32</v>
      </c>
      <c r="T64" s="23">
        <f t="shared" si="2"/>
        <v>76.16</v>
      </c>
      <c r="U64" s="16">
        <v>5</v>
      </c>
      <c r="V64" s="24" t="s">
        <v>17</v>
      </c>
    </row>
    <row r="65" spans="13:22" ht="14.25" customHeight="1">
      <c r="M65" s="16" t="s">
        <v>201</v>
      </c>
      <c r="N65" s="17">
        <v>6528262021213</v>
      </c>
      <c r="O65" s="19" t="s">
        <v>190</v>
      </c>
      <c r="P65" s="16" t="s">
        <v>202</v>
      </c>
      <c r="Q65" s="19" t="s">
        <v>203</v>
      </c>
      <c r="R65" s="23">
        <v>73</v>
      </c>
      <c r="S65" s="23">
        <v>78.66</v>
      </c>
      <c r="T65" s="23">
        <f t="shared" si="2"/>
        <v>75.83</v>
      </c>
      <c r="U65" s="16">
        <v>6</v>
      </c>
      <c r="V65" s="24" t="s">
        <v>17</v>
      </c>
    </row>
    <row r="66" spans="13:22" ht="14.25" customHeight="1">
      <c r="M66" s="16" t="s">
        <v>204</v>
      </c>
      <c r="N66" s="17">
        <v>6528262021236</v>
      </c>
      <c r="O66" s="19" t="s">
        <v>190</v>
      </c>
      <c r="P66" s="16" t="s">
        <v>205</v>
      </c>
      <c r="Q66" s="19" t="s">
        <v>36</v>
      </c>
      <c r="R66" s="23">
        <v>72</v>
      </c>
      <c r="S66" s="23">
        <v>69.82</v>
      </c>
      <c r="T66" s="23">
        <f t="shared" si="2"/>
        <v>70.91</v>
      </c>
      <c r="U66" s="16">
        <v>7</v>
      </c>
      <c r="V66" s="24" t="s">
        <v>17</v>
      </c>
    </row>
    <row r="67" spans="13:22" ht="14.25" customHeight="1">
      <c r="M67" s="16" t="s">
        <v>206</v>
      </c>
      <c r="N67" s="17">
        <v>6528262021248</v>
      </c>
      <c r="O67" s="19" t="s">
        <v>190</v>
      </c>
      <c r="P67" s="16" t="s">
        <v>207</v>
      </c>
      <c r="Q67" s="19" t="s">
        <v>36</v>
      </c>
      <c r="R67" s="23">
        <v>72</v>
      </c>
      <c r="S67" s="23">
        <v>68.24</v>
      </c>
      <c r="T67" s="23">
        <f t="shared" si="2"/>
        <v>70.12</v>
      </c>
      <c r="U67" s="16">
        <v>8</v>
      </c>
      <c r="V67" s="24" t="s">
        <v>52</v>
      </c>
    </row>
    <row r="68" spans="13:22" ht="14.25" customHeight="1">
      <c r="M68" s="16" t="s">
        <v>208</v>
      </c>
      <c r="N68" s="17">
        <v>6528262021234</v>
      </c>
      <c r="O68" s="19" t="s">
        <v>190</v>
      </c>
      <c r="P68" s="16" t="s">
        <v>209</v>
      </c>
      <c r="Q68" s="19" t="s">
        <v>55</v>
      </c>
      <c r="R68" s="23">
        <v>59</v>
      </c>
      <c r="S68" s="23">
        <v>81.22</v>
      </c>
      <c r="T68" s="23">
        <f t="shared" si="2"/>
        <v>70.11</v>
      </c>
      <c r="U68" s="16">
        <v>9</v>
      </c>
      <c r="V68" s="24" t="s">
        <v>52</v>
      </c>
    </row>
    <row r="69" spans="13:22" ht="14.25" customHeight="1">
      <c r="M69" s="16" t="s">
        <v>210</v>
      </c>
      <c r="N69" s="17">
        <v>6528262021197</v>
      </c>
      <c r="O69" s="19" t="s">
        <v>190</v>
      </c>
      <c r="P69" s="16" t="s">
        <v>211</v>
      </c>
      <c r="Q69" s="19" t="s">
        <v>212</v>
      </c>
      <c r="R69" s="23">
        <v>67</v>
      </c>
      <c r="S69" s="23">
        <v>70.76</v>
      </c>
      <c r="T69" s="23">
        <f t="shared" si="2"/>
        <v>68.88</v>
      </c>
      <c r="U69" s="16">
        <v>10</v>
      </c>
      <c r="V69" s="24" t="s">
        <v>52</v>
      </c>
    </row>
    <row r="70" spans="13:22" ht="14.25" customHeight="1">
      <c r="M70" s="16" t="s">
        <v>213</v>
      </c>
      <c r="N70" s="17">
        <v>6528262021244</v>
      </c>
      <c r="O70" s="19" t="s">
        <v>190</v>
      </c>
      <c r="P70" s="16" t="s">
        <v>214</v>
      </c>
      <c r="Q70" s="19" t="s">
        <v>71</v>
      </c>
      <c r="R70" s="23">
        <v>57</v>
      </c>
      <c r="S70" s="23">
        <v>80.32</v>
      </c>
      <c r="T70" s="23">
        <f t="shared" si="2"/>
        <v>68.66</v>
      </c>
      <c r="U70" s="16">
        <v>11</v>
      </c>
      <c r="V70" s="24" t="s">
        <v>52</v>
      </c>
    </row>
    <row r="71" spans="13:22" ht="14.25" customHeight="1">
      <c r="M71" s="25" t="s">
        <v>215</v>
      </c>
      <c r="N71" s="17">
        <v>6528262021206</v>
      </c>
      <c r="O71" s="19" t="s">
        <v>190</v>
      </c>
      <c r="P71" s="16" t="s">
        <v>216</v>
      </c>
      <c r="Q71" s="19" t="s">
        <v>217</v>
      </c>
      <c r="R71" s="23">
        <v>61</v>
      </c>
      <c r="S71" s="23">
        <v>75.38</v>
      </c>
      <c r="T71" s="23">
        <f t="shared" si="2"/>
        <v>68.19</v>
      </c>
      <c r="U71" s="16">
        <v>12</v>
      </c>
      <c r="V71" s="24" t="s">
        <v>52</v>
      </c>
    </row>
    <row r="72" spans="13:22" ht="14.25" customHeight="1">
      <c r="M72" s="16" t="s">
        <v>218</v>
      </c>
      <c r="N72" s="17">
        <v>6528262021240</v>
      </c>
      <c r="O72" s="19" t="s">
        <v>190</v>
      </c>
      <c r="P72" s="16" t="s">
        <v>219</v>
      </c>
      <c r="Q72" s="19" t="s">
        <v>59</v>
      </c>
      <c r="R72" s="23">
        <v>60</v>
      </c>
      <c r="S72" s="23">
        <v>75.76</v>
      </c>
      <c r="T72" s="23">
        <f t="shared" si="2"/>
        <v>67.88</v>
      </c>
      <c r="U72" s="16">
        <v>13</v>
      </c>
      <c r="V72" s="24" t="s">
        <v>52</v>
      </c>
    </row>
    <row r="73" spans="13:22" ht="14.25" customHeight="1">
      <c r="M73" s="16" t="s">
        <v>220</v>
      </c>
      <c r="N73" s="17">
        <v>6528262021250</v>
      </c>
      <c r="O73" s="19" t="s">
        <v>190</v>
      </c>
      <c r="P73" s="16" t="s">
        <v>221</v>
      </c>
      <c r="Q73" s="19" t="s">
        <v>59</v>
      </c>
      <c r="R73" s="23">
        <v>60</v>
      </c>
      <c r="S73" s="23">
        <v>72.06</v>
      </c>
      <c r="T73" s="23">
        <f t="shared" si="2"/>
        <v>66.03</v>
      </c>
      <c r="U73" s="16">
        <v>14</v>
      </c>
      <c r="V73" s="24" t="s">
        <v>52</v>
      </c>
    </row>
    <row r="74" spans="13:22" ht="14.25" customHeight="1">
      <c r="M74" s="16" t="s">
        <v>222</v>
      </c>
      <c r="N74" s="17">
        <v>6528262021226</v>
      </c>
      <c r="O74" s="19" t="s">
        <v>190</v>
      </c>
      <c r="P74" s="16" t="s">
        <v>223</v>
      </c>
      <c r="Q74" s="19" t="s">
        <v>224</v>
      </c>
      <c r="R74" s="23">
        <v>58</v>
      </c>
      <c r="S74" s="23">
        <v>73.76</v>
      </c>
      <c r="T74" s="23">
        <f t="shared" si="2"/>
        <v>65.88</v>
      </c>
      <c r="U74" s="16">
        <v>15</v>
      </c>
      <c r="V74" s="24" t="s">
        <v>52</v>
      </c>
    </row>
    <row r="75" spans="13:22" ht="14.25" customHeight="1">
      <c r="M75" s="16" t="s">
        <v>225</v>
      </c>
      <c r="N75" s="17">
        <v>6528262021210</v>
      </c>
      <c r="O75" s="19" t="s">
        <v>190</v>
      </c>
      <c r="P75" s="16" t="s">
        <v>226</v>
      </c>
      <c r="Q75" s="19" t="s">
        <v>67</v>
      </c>
      <c r="R75" s="23">
        <v>54</v>
      </c>
      <c r="S75" s="23">
        <v>76.46</v>
      </c>
      <c r="T75" s="23">
        <f t="shared" si="2"/>
        <v>65.22999999999999</v>
      </c>
      <c r="U75" s="16">
        <v>16</v>
      </c>
      <c r="V75" s="24" t="s">
        <v>52</v>
      </c>
    </row>
    <row r="76" spans="13:22" ht="14.25" customHeight="1">
      <c r="M76" s="16" t="s">
        <v>227</v>
      </c>
      <c r="N76" s="17">
        <v>6528262021235</v>
      </c>
      <c r="O76" s="19" t="s">
        <v>190</v>
      </c>
      <c r="P76" s="16" t="s">
        <v>228</v>
      </c>
      <c r="Q76" s="19" t="s">
        <v>94</v>
      </c>
      <c r="R76" s="23">
        <v>56</v>
      </c>
      <c r="S76" s="23">
        <v>74.34</v>
      </c>
      <c r="T76" s="23">
        <f t="shared" si="2"/>
        <v>65.17</v>
      </c>
      <c r="U76" s="16">
        <v>17</v>
      </c>
      <c r="V76" s="24" t="s">
        <v>52</v>
      </c>
    </row>
    <row r="77" spans="13:22" ht="14.25" customHeight="1">
      <c r="M77" s="16" t="s">
        <v>229</v>
      </c>
      <c r="N77" s="17">
        <v>6528262021196</v>
      </c>
      <c r="O77" s="19" t="s">
        <v>190</v>
      </c>
      <c r="P77" s="16" t="s">
        <v>230</v>
      </c>
      <c r="Q77" s="19" t="s">
        <v>59</v>
      </c>
      <c r="R77" s="23">
        <v>60</v>
      </c>
      <c r="S77" s="23">
        <v>67.2</v>
      </c>
      <c r="T77" s="23">
        <f t="shared" si="2"/>
        <v>63.6</v>
      </c>
      <c r="U77" s="16">
        <v>18</v>
      </c>
      <c r="V77" s="24" t="s">
        <v>52</v>
      </c>
    </row>
    <row r="78" spans="13:22" ht="14.25" customHeight="1">
      <c r="M78" s="16" t="s">
        <v>231</v>
      </c>
      <c r="N78" s="17">
        <v>6528262021195</v>
      </c>
      <c r="O78" s="19" t="s">
        <v>190</v>
      </c>
      <c r="P78" s="16" t="s">
        <v>232</v>
      </c>
      <c r="Q78" s="19" t="s">
        <v>67</v>
      </c>
      <c r="R78" s="23">
        <v>54</v>
      </c>
      <c r="S78" s="23">
        <v>72.94</v>
      </c>
      <c r="T78" s="23">
        <f t="shared" si="2"/>
        <v>63.47</v>
      </c>
      <c r="U78" s="16">
        <v>19</v>
      </c>
      <c r="V78" s="24" t="s">
        <v>52</v>
      </c>
    </row>
    <row r="79" spans="13:22" ht="14.25" customHeight="1">
      <c r="M79" s="16" t="s">
        <v>233</v>
      </c>
      <c r="N79" s="17">
        <v>6528262021251</v>
      </c>
      <c r="O79" s="19" t="s">
        <v>190</v>
      </c>
      <c r="P79" s="16" t="s">
        <v>234</v>
      </c>
      <c r="Q79" s="19" t="s">
        <v>94</v>
      </c>
      <c r="R79" s="23">
        <v>56</v>
      </c>
      <c r="S79" s="23">
        <v>70.72</v>
      </c>
      <c r="T79" s="23">
        <f t="shared" si="2"/>
        <v>63.36</v>
      </c>
      <c r="U79" s="16">
        <v>20</v>
      </c>
      <c r="V79" s="24" t="s">
        <v>52</v>
      </c>
    </row>
    <row r="80" spans="13:22" ht="14.25" customHeight="1">
      <c r="M80" s="16" t="s">
        <v>235</v>
      </c>
      <c r="N80" s="17">
        <v>6528262021229</v>
      </c>
      <c r="O80" s="19" t="s">
        <v>190</v>
      </c>
      <c r="P80" s="16" t="s">
        <v>236</v>
      </c>
      <c r="Q80" s="19" t="s">
        <v>67</v>
      </c>
      <c r="R80" s="23">
        <v>54</v>
      </c>
      <c r="S80" s="23">
        <v>68.2</v>
      </c>
      <c r="T80" s="23">
        <f t="shared" si="2"/>
        <v>61.1</v>
      </c>
      <c r="U80" s="16">
        <v>21</v>
      </c>
      <c r="V80" s="24" t="s">
        <v>52</v>
      </c>
    </row>
    <row r="81" spans="13:22" ht="14.25" customHeight="1">
      <c r="M81" s="16" t="s">
        <v>237</v>
      </c>
      <c r="N81" s="17">
        <v>6528262021218</v>
      </c>
      <c r="O81" s="19" t="s">
        <v>190</v>
      </c>
      <c r="P81" s="16" t="s">
        <v>238</v>
      </c>
      <c r="Q81" s="19" t="s">
        <v>94</v>
      </c>
      <c r="R81" s="23">
        <v>56</v>
      </c>
      <c r="S81" s="23">
        <v>-1</v>
      </c>
      <c r="T81" s="23">
        <v>-1</v>
      </c>
      <c r="U81" s="16"/>
      <c r="V81" s="24" t="s">
        <v>52</v>
      </c>
    </row>
    <row r="82" spans="13:22" ht="14.25" customHeight="1">
      <c r="M82" s="16" t="s">
        <v>239</v>
      </c>
      <c r="N82" s="17">
        <v>6528262021253</v>
      </c>
      <c r="O82" s="19" t="s">
        <v>240</v>
      </c>
      <c r="P82" s="16" t="s">
        <v>241</v>
      </c>
      <c r="Q82" s="19" t="s">
        <v>100</v>
      </c>
      <c r="R82" s="23">
        <v>84</v>
      </c>
      <c r="S82" s="23">
        <v>83.72</v>
      </c>
      <c r="T82" s="23">
        <f aca="true" t="shared" si="3" ref="T82:T86">R82/2+S82/2</f>
        <v>83.86</v>
      </c>
      <c r="U82" s="16">
        <v>1</v>
      </c>
      <c r="V82" s="24" t="s">
        <v>17</v>
      </c>
    </row>
    <row r="83" spans="13:22" ht="14.25" customHeight="1">
      <c r="M83" s="16" t="s">
        <v>242</v>
      </c>
      <c r="N83" s="17">
        <v>6528262021266</v>
      </c>
      <c r="O83" s="16" t="s">
        <v>240</v>
      </c>
      <c r="P83" s="16" t="s">
        <v>243</v>
      </c>
      <c r="Q83" s="16">
        <v>84</v>
      </c>
      <c r="R83" s="23">
        <v>84</v>
      </c>
      <c r="S83" s="23">
        <v>81.7</v>
      </c>
      <c r="T83" s="23">
        <f t="shared" si="3"/>
        <v>82.85</v>
      </c>
      <c r="U83" s="16">
        <v>2</v>
      </c>
      <c r="V83" s="24" t="s">
        <v>17</v>
      </c>
    </row>
    <row r="84" spans="13:22" ht="14.25" customHeight="1">
      <c r="M84" s="16" t="s">
        <v>244</v>
      </c>
      <c r="N84" s="17">
        <v>6528262021255</v>
      </c>
      <c r="O84" s="19" t="s">
        <v>240</v>
      </c>
      <c r="P84" s="16" t="s">
        <v>245</v>
      </c>
      <c r="Q84" s="19" t="s">
        <v>129</v>
      </c>
      <c r="R84" s="23">
        <v>81</v>
      </c>
      <c r="S84" s="23">
        <v>72.54</v>
      </c>
      <c r="T84" s="23">
        <f t="shared" si="3"/>
        <v>76.77000000000001</v>
      </c>
      <c r="U84" s="16">
        <v>3</v>
      </c>
      <c r="V84" s="24" t="s">
        <v>52</v>
      </c>
    </row>
    <row r="85" spans="13:22" ht="14.25" customHeight="1">
      <c r="M85" s="16" t="s">
        <v>246</v>
      </c>
      <c r="N85" s="17">
        <v>6528262021260</v>
      </c>
      <c r="O85" s="19" t="s">
        <v>240</v>
      </c>
      <c r="P85" s="16" t="s">
        <v>247</v>
      </c>
      <c r="Q85" s="19" t="s">
        <v>144</v>
      </c>
      <c r="R85" s="23">
        <v>68</v>
      </c>
      <c r="S85" s="23">
        <v>81.7</v>
      </c>
      <c r="T85" s="23">
        <f t="shared" si="3"/>
        <v>74.85</v>
      </c>
      <c r="U85" s="16">
        <v>4</v>
      </c>
      <c r="V85" s="24" t="s">
        <v>52</v>
      </c>
    </row>
    <row r="86" spans="13:22" ht="14.25" customHeight="1">
      <c r="M86" s="16" t="s">
        <v>248</v>
      </c>
      <c r="N86" s="17">
        <v>6528262021265</v>
      </c>
      <c r="O86" s="16" t="s">
        <v>240</v>
      </c>
      <c r="P86" s="16" t="s">
        <v>249</v>
      </c>
      <c r="Q86" s="16">
        <v>66</v>
      </c>
      <c r="R86" s="23">
        <v>66</v>
      </c>
      <c r="S86" s="23">
        <v>83.32</v>
      </c>
      <c r="T86" s="23">
        <f t="shared" si="3"/>
        <v>74.66</v>
      </c>
      <c r="U86" s="16">
        <v>5</v>
      </c>
      <c r="V86" s="24" t="s">
        <v>52</v>
      </c>
    </row>
    <row r="87" spans="13:22" ht="14.25" customHeight="1">
      <c r="M87" s="16" t="s">
        <v>250</v>
      </c>
      <c r="N87" s="17">
        <v>6528262021259</v>
      </c>
      <c r="O87" s="19" t="s">
        <v>240</v>
      </c>
      <c r="P87" s="16" t="s">
        <v>251</v>
      </c>
      <c r="Q87" s="19" t="s">
        <v>203</v>
      </c>
      <c r="R87" s="23">
        <v>73</v>
      </c>
      <c r="S87" s="23">
        <v>-1</v>
      </c>
      <c r="T87" s="23">
        <v>-1</v>
      </c>
      <c r="U87" s="16"/>
      <c r="V87" s="24" t="s">
        <v>52</v>
      </c>
    </row>
    <row r="88" spans="13:22" ht="14.25" customHeight="1">
      <c r="M88" s="16" t="s">
        <v>252</v>
      </c>
      <c r="N88" s="17">
        <v>6528262021268</v>
      </c>
      <c r="O88" s="19" t="s">
        <v>253</v>
      </c>
      <c r="P88" s="16" t="s">
        <v>254</v>
      </c>
      <c r="Q88" s="19" t="s">
        <v>159</v>
      </c>
      <c r="R88" s="23">
        <v>66</v>
      </c>
      <c r="S88" s="23">
        <v>72.4</v>
      </c>
      <c r="T88" s="23">
        <f aca="true" t="shared" si="4" ref="T88:T92">R88/2+S88/2</f>
        <v>69.2</v>
      </c>
      <c r="U88" s="16">
        <v>1</v>
      </c>
      <c r="V88" s="24" t="s">
        <v>17</v>
      </c>
    </row>
    <row r="89" spans="13:22" ht="14.25" customHeight="1">
      <c r="M89" s="16" t="s">
        <v>255</v>
      </c>
      <c r="N89" s="17">
        <v>6528262021267</v>
      </c>
      <c r="O89" s="19" t="s">
        <v>253</v>
      </c>
      <c r="P89" s="16" t="s">
        <v>256</v>
      </c>
      <c r="Q89" s="19" t="s">
        <v>59</v>
      </c>
      <c r="R89" s="23">
        <v>60</v>
      </c>
      <c r="S89" s="23">
        <v>75</v>
      </c>
      <c r="T89" s="23">
        <f t="shared" si="4"/>
        <v>67.5</v>
      </c>
      <c r="U89" s="16">
        <v>2</v>
      </c>
      <c r="V89" s="24" t="s">
        <v>52</v>
      </c>
    </row>
    <row r="90" spans="13:22" ht="14.25" customHeight="1">
      <c r="M90" s="16" t="s">
        <v>257</v>
      </c>
      <c r="N90" s="17">
        <v>6528262021269</v>
      </c>
      <c r="O90" s="19" t="s">
        <v>253</v>
      </c>
      <c r="P90" s="16" t="s">
        <v>258</v>
      </c>
      <c r="Q90" s="19" t="s">
        <v>59</v>
      </c>
      <c r="R90" s="23">
        <v>60</v>
      </c>
      <c r="S90" s="23">
        <v>-1</v>
      </c>
      <c r="T90" s="23">
        <v>-1</v>
      </c>
      <c r="U90" s="16"/>
      <c r="V90" s="24" t="s">
        <v>52</v>
      </c>
    </row>
    <row r="91" spans="13:22" ht="14.25" customHeight="1">
      <c r="M91" s="16" t="s">
        <v>259</v>
      </c>
      <c r="N91" s="17">
        <v>6528262021276</v>
      </c>
      <c r="O91" s="19" t="s">
        <v>260</v>
      </c>
      <c r="P91" s="16" t="s">
        <v>261</v>
      </c>
      <c r="Q91" s="19" t="s">
        <v>262</v>
      </c>
      <c r="R91" s="23">
        <v>80</v>
      </c>
      <c r="S91" s="23">
        <v>84.9</v>
      </c>
      <c r="T91" s="23">
        <f t="shared" si="4"/>
        <v>82.45</v>
      </c>
      <c r="U91" s="16">
        <v>1</v>
      </c>
      <c r="V91" s="24" t="s">
        <v>17</v>
      </c>
    </row>
    <row r="92" spans="13:22" ht="14.25" customHeight="1">
      <c r="M92" s="16" t="s">
        <v>263</v>
      </c>
      <c r="N92" s="17">
        <v>6528262021275</v>
      </c>
      <c r="O92" s="19" t="s">
        <v>260</v>
      </c>
      <c r="P92" s="16" t="s">
        <v>264</v>
      </c>
      <c r="Q92" s="19" t="s">
        <v>67</v>
      </c>
      <c r="R92" s="23">
        <v>54</v>
      </c>
      <c r="S92" s="23">
        <v>73.8</v>
      </c>
      <c r="T92" s="23">
        <f t="shared" si="4"/>
        <v>63.9</v>
      </c>
      <c r="U92" s="16">
        <v>2</v>
      </c>
      <c r="V92" s="24" t="s">
        <v>52</v>
      </c>
    </row>
    <row r="93" spans="13:22" ht="14.25" customHeight="1">
      <c r="M93" s="16" t="s">
        <v>265</v>
      </c>
      <c r="N93" s="17">
        <v>6528262021277</v>
      </c>
      <c r="O93" s="19" t="s">
        <v>260</v>
      </c>
      <c r="P93" s="16" t="s">
        <v>266</v>
      </c>
      <c r="Q93" s="19" t="s">
        <v>87</v>
      </c>
      <c r="R93" s="23">
        <v>53</v>
      </c>
      <c r="S93" s="23">
        <v>-1</v>
      </c>
      <c r="T93" s="23">
        <v>-1</v>
      </c>
      <c r="U93" s="16"/>
      <c r="V93" s="24" t="s">
        <v>52</v>
      </c>
    </row>
    <row r="94" spans="13:22" ht="14.25" customHeight="1">
      <c r="M94" s="16" t="s">
        <v>267</v>
      </c>
      <c r="N94" s="17">
        <v>6528262021301</v>
      </c>
      <c r="O94" s="19" t="s">
        <v>268</v>
      </c>
      <c r="P94" s="16" t="s">
        <v>269</v>
      </c>
      <c r="Q94" s="19" t="s">
        <v>159</v>
      </c>
      <c r="R94" s="23">
        <v>66</v>
      </c>
      <c r="S94" s="23">
        <v>82.2</v>
      </c>
      <c r="T94" s="23">
        <f aca="true" t="shared" si="5" ref="T94:T129">R94/2+S94/2</f>
        <v>74.1</v>
      </c>
      <c r="U94" s="16">
        <v>1</v>
      </c>
      <c r="V94" s="24" t="s">
        <v>17</v>
      </c>
    </row>
    <row r="95" spans="13:22" ht="14.25" customHeight="1">
      <c r="M95" s="16" t="s">
        <v>270</v>
      </c>
      <c r="N95" s="17">
        <v>6528262021284</v>
      </c>
      <c r="O95" s="19" t="s">
        <v>268</v>
      </c>
      <c r="P95" s="16" t="s">
        <v>271</v>
      </c>
      <c r="Q95" s="19" t="s">
        <v>212</v>
      </c>
      <c r="R95" s="23">
        <v>67</v>
      </c>
      <c r="S95" s="23">
        <v>73.3</v>
      </c>
      <c r="T95" s="23">
        <f t="shared" si="5"/>
        <v>70.15</v>
      </c>
      <c r="U95" s="16">
        <v>2</v>
      </c>
      <c r="V95" s="24" t="s">
        <v>17</v>
      </c>
    </row>
    <row r="96" spans="13:22" ht="14.25" customHeight="1">
      <c r="M96" s="16" t="s">
        <v>272</v>
      </c>
      <c r="N96" s="17">
        <v>6528262021286</v>
      </c>
      <c r="O96" s="19" t="s">
        <v>268</v>
      </c>
      <c r="P96" s="16" t="s">
        <v>273</v>
      </c>
      <c r="Q96" s="19" t="s">
        <v>217</v>
      </c>
      <c r="R96" s="23">
        <v>61</v>
      </c>
      <c r="S96" s="23">
        <v>77.1</v>
      </c>
      <c r="T96" s="23">
        <f t="shared" si="5"/>
        <v>69.05</v>
      </c>
      <c r="U96" s="16">
        <v>3</v>
      </c>
      <c r="V96" s="24" t="s">
        <v>17</v>
      </c>
    </row>
    <row r="97" spans="13:22" ht="14.25" customHeight="1">
      <c r="M97" s="16" t="s">
        <v>274</v>
      </c>
      <c r="N97" s="17">
        <v>6528262021278</v>
      </c>
      <c r="O97" s="19" t="s">
        <v>268</v>
      </c>
      <c r="P97" s="16" t="s">
        <v>275</v>
      </c>
      <c r="Q97" s="19" t="s">
        <v>217</v>
      </c>
      <c r="R97" s="23">
        <v>61</v>
      </c>
      <c r="S97" s="23">
        <v>75</v>
      </c>
      <c r="T97" s="23">
        <f t="shared" si="5"/>
        <v>68</v>
      </c>
      <c r="U97" s="16">
        <v>4</v>
      </c>
      <c r="V97" s="24" t="s">
        <v>52</v>
      </c>
    </row>
    <row r="98" spans="13:22" ht="14.25" customHeight="1">
      <c r="M98" s="16" t="s">
        <v>276</v>
      </c>
      <c r="N98" s="17">
        <v>6528262021299</v>
      </c>
      <c r="O98" s="19" t="s">
        <v>268</v>
      </c>
      <c r="P98" s="16" t="s">
        <v>277</v>
      </c>
      <c r="Q98" s="19" t="s">
        <v>217</v>
      </c>
      <c r="R98" s="23">
        <v>61</v>
      </c>
      <c r="S98" s="23">
        <v>72.9</v>
      </c>
      <c r="T98" s="23">
        <f t="shared" si="5"/>
        <v>66.95</v>
      </c>
      <c r="U98" s="16">
        <v>5</v>
      </c>
      <c r="V98" s="24" t="s">
        <v>52</v>
      </c>
    </row>
    <row r="99" spans="13:22" ht="14.25" customHeight="1">
      <c r="M99" s="16" t="s">
        <v>278</v>
      </c>
      <c r="N99" s="17">
        <v>6528262021283</v>
      </c>
      <c r="O99" s="19" t="s">
        <v>268</v>
      </c>
      <c r="P99" s="16" t="s">
        <v>279</v>
      </c>
      <c r="Q99" s="19" t="s">
        <v>59</v>
      </c>
      <c r="R99" s="23">
        <v>60</v>
      </c>
      <c r="S99" s="23">
        <v>73.2</v>
      </c>
      <c r="T99" s="23">
        <f t="shared" si="5"/>
        <v>66.6</v>
      </c>
      <c r="U99" s="16">
        <v>6</v>
      </c>
      <c r="V99" s="24" t="s">
        <v>52</v>
      </c>
    </row>
    <row r="100" spans="13:22" ht="14.25" customHeight="1">
      <c r="M100" s="16" t="s">
        <v>280</v>
      </c>
      <c r="N100" s="17">
        <v>6528262021291</v>
      </c>
      <c r="O100" s="19" t="s">
        <v>268</v>
      </c>
      <c r="P100" s="16" t="s">
        <v>281</v>
      </c>
      <c r="Q100" s="19" t="s">
        <v>79</v>
      </c>
      <c r="R100" s="23">
        <v>55</v>
      </c>
      <c r="S100" s="23">
        <v>78</v>
      </c>
      <c r="T100" s="23">
        <f t="shared" si="5"/>
        <v>66.5</v>
      </c>
      <c r="U100" s="16">
        <v>7</v>
      </c>
      <c r="V100" s="24" t="s">
        <v>52</v>
      </c>
    </row>
    <row r="101" spans="13:22" ht="14.25" customHeight="1">
      <c r="M101" s="16" t="s">
        <v>282</v>
      </c>
      <c r="N101" s="17">
        <v>6528262021295</v>
      </c>
      <c r="O101" s="19" t="s">
        <v>268</v>
      </c>
      <c r="P101" s="16" t="s">
        <v>283</v>
      </c>
      <c r="Q101" s="19" t="s">
        <v>79</v>
      </c>
      <c r="R101" s="23">
        <v>55</v>
      </c>
      <c r="S101" s="23">
        <v>77.2</v>
      </c>
      <c r="T101" s="23">
        <f t="shared" si="5"/>
        <v>66.1</v>
      </c>
      <c r="U101" s="16">
        <v>8</v>
      </c>
      <c r="V101" s="24" t="s">
        <v>52</v>
      </c>
    </row>
    <row r="102" spans="13:22" ht="14.25" customHeight="1">
      <c r="M102" s="16" t="s">
        <v>284</v>
      </c>
      <c r="N102" s="17">
        <v>6528262021290</v>
      </c>
      <c r="O102" s="19" t="s">
        <v>268</v>
      </c>
      <c r="P102" s="16" t="s">
        <v>285</v>
      </c>
      <c r="Q102" s="19" t="s">
        <v>94</v>
      </c>
      <c r="R102" s="23">
        <v>56</v>
      </c>
      <c r="S102" s="23">
        <v>74.1</v>
      </c>
      <c r="T102" s="23">
        <f t="shared" si="5"/>
        <v>65.05</v>
      </c>
      <c r="U102" s="16">
        <v>9</v>
      </c>
      <c r="V102" s="24" t="s">
        <v>52</v>
      </c>
    </row>
    <row r="103" spans="13:22" ht="14.25" customHeight="1">
      <c r="M103" s="16" t="s">
        <v>286</v>
      </c>
      <c r="N103" s="17">
        <v>6528262021288</v>
      </c>
      <c r="O103" s="19" t="s">
        <v>268</v>
      </c>
      <c r="P103" s="16" t="s">
        <v>287</v>
      </c>
      <c r="Q103" s="19" t="s">
        <v>79</v>
      </c>
      <c r="R103" s="23">
        <v>55</v>
      </c>
      <c r="S103" s="23">
        <v>72.8</v>
      </c>
      <c r="T103" s="23">
        <f t="shared" si="5"/>
        <v>63.9</v>
      </c>
      <c r="U103" s="16">
        <v>10</v>
      </c>
      <c r="V103" s="24" t="s">
        <v>52</v>
      </c>
    </row>
    <row r="104" spans="13:22" ht="14.25" customHeight="1">
      <c r="M104" s="16" t="s">
        <v>288</v>
      </c>
      <c r="N104" s="17">
        <v>6528262021287</v>
      </c>
      <c r="O104" s="19" t="s">
        <v>268</v>
      </c>
      <c r="P104" s="16" t="s">
        <v>289</v>
      </c>
      <c r="Q104" s="19" t="s">
        <v>71</v>
      </c>
      <c r="R104" s="23">
        <v>57</v>
      </c>
      <c r="S104" s="23">
        <v>67</v>
      </c>
      <c r="T104" s="23">
        <f t="shared" si="5"/>
        <v>62</v>
      </c>
      <c r="U104" s="16">
        <v>11</v>
      </c>
      <c r="V104" s="24" t="s">
        <v>52</v>
      </c>
    </row>
    <row r="105" spans="13:22" ht="14.25" customHeight="1">
      <c r="M105" s="16" t="s">
        <v>290</v>
      </c>
      <c r="N105" s="17">
        <v>6528262021298</v>
      </c>
      <c r="O105" s="19" t="s">
        <v>268</v>
      </c>
      <c r="P105" s="16" t="s">
        <v>291</v>
      </c>
      <c r="Q105" s="19" t="s">
        <v>79</v>
      </c>
      <c r="R105" s="23">
        <v>55</v>
      </c>
      <c r="S105" s="23">
        <v>68.2</v>
      </c>
      <c r="T105" s="23">
        <f t="shared" si="5"/>
        <v>61.6</v>
      </c>
      <c r="U105" s="16">
        <v>12</v>
      </c>
      <c r="V105" s="24" t="s">
        <v>52</v>
      </c>
    </row>
    <row r="106" spans="13:22" ht="14.25" customHeight="1">
      <c r="M106" s="16" t="s">
        <v>292</v>
      </c>
      <c r="N106" s="17">
        <v>6528262021305</v>
      </c>
      <c r="O106" s="19" t="s">
        <v>293</v>
      </c>
      <c r="P106" s="16" t="s">
        <v>294</v>
      </c>
      <c r="Q106" s="19" t="s">
        <v>159</v>
      </c>
      <c r="R106" s="23">
        <v>66</v>
      </c>
      <c r="S106" s="23">
        <v>82.6</v>
      </c>
      <c r="T106" s="23">
        <f t="shared" si="5"/>
        <v>74.3</v>
      </c>
      <c r="U106" s="16">
        <v>1</v>
      </c>
      <c r="V106" s="24" t="s">
        <v>17</v>
      </c>
    </row>
    <row r="107" spans="13:22" ht="14.25" customHeight="1">
      <c r="M107" s="16" t="s">
        <v>295</v>
      </c>
      <c r="N107" s="17">
        <v>6528262021303</v>
      </c>
      <c r="O107" s="19" t="s">
        <v>293</v>
      </c>
      <c r="P107" s="16" t="s">
        <v>296</v>
      </c>
      <c r="Q107" s="19" t="s">
        <v>94</v>
      </c>
      <c r="R107" s="23">
        <v>56</v>
      </c>
      <c r="S107" s="23">
        <v>78.4</v>
      </c>
      <c r="T107" s="23">
        <f t="shared" si="5"/>
        <v>67.2</v>
      </c>
      <c r="U107" s="16">
        <v>2</v>
      </c>
      <c r="V107" s="24" t="s">
        <v>17</v>
      </c>
    </row>
    <row r="108" spans="13:22" ht="14.25" customHeight="1">
      <c r="M108" s="16" t="s">
        <v>297</v>
      </c>
      <c r="N108" s="17">
        <v>6528262021307</v>
      </c>
      <c r="O108" s="19" t="s">
        <v>293</v>
      </c>
      <c r="P108" s="16" t="s">
        <v>298</v>
      </c>
      <c r="Q108" s="19" t="s">
        <v>224</v>
      </c>
      <c r="R108" s="23">
        <v>58</v>
      </c>
      <c r="S108" s="23">
        <v>67.8</v>
      </c>
      <c r="T108" s="23">
        <f t="shared" si="5"/>
        <v>62.9</v>
      </c>
      <c r="U108" s="16">
        <v>3</v>
      </c>
      <c r="V108" s="24" t="s">
        <v>52</v>
      </c>
    </row>
    <row r="109" spans="13:22" ht="14.25" customHeight="1">
      <c r="M109" s="16" t="s">
        <v>299</v>
      </c>
      <c r="N109" s="17">
        <v>6528262021302</v>
      </c>
      <c r="O109" s="19" t="s">
        <v>293</v>
      </c>
      <c r="P109" s="16" t="s">
        <v>300</v>
      </c>
      <c r="Q109" s="19" t="s">
        <v>55</v>
      </c>
      <c r="R109" s="23">
        <v>59</v>
      </c>
      <c r="S109" s="23">
        <v>66.2</v>
      </c>
      <c r="T109" s="23">
        <f t="shared" si="5"/>
        <v>62.6</v>
      </c>
      <c r="U109" s="16">
        <v>4</v>
      </c>
      <c r="V109" s="24" t="s">
        <v>52</v>
      </c>
    </row>
    <row r="110" spans="13:22" ht="14.25" customHeight="1">
      <c r="M110" s="16" t="s">
        <v>301</v>
      </c>
      <c r="N110" s="17">
        <v>6528262021306</v>
      </c>
      <c r="O110" s="19" t="s">
        <v>293</v>
      </c>
      <c r="P110" s="16" t="s">
        <v>302</v>
      </c>
      <c r="Q110" s="19" t="s">
        <v>303</v>
      </c>
      <c r="R110" s="23">
        <v>52</v>
      </c>
      <c r="S110" s="23">
        <v>64</v>
      </c>
      <c r="T110" s="23">
        <f t="shared" si="5"/>
        <v>58</v>
      </c>
      <c r="U110" s="16">
        <v>5</v>
      </c>
      <c r="V110" s="24" t="s">
        <v>52</v>
      </c>
    </row>
    <row r="111" spans="13:22" ht="14.25" customHeight="1">
      <c r="M111" s="16" t="s">
        <v>304</v>
      </c>
      <c r="N111" s="17">
        <v>6528262021312</v>
      </c>
      <c r="O111" s="19" t="s">
        <v>305</v>
      </c>
      <c r="P111" s="16" t="s">
        <v>306</v>
      </c>
      <c r="Q111" s="19" t="s">
        <v>212</v>
      </c>
      <c r="R111" s="23">
        <v>72</v>
      </c>
      <c r="S111" s="23">
        <v>83</v>
      </c>
      <c r="T111" s="23">
        <f t="shared" si="5"/>
        <v>77.5</v>
      </c>
      <c r="U111" s="16">
        <v>1</v>
      </c>
      <c r="V111" s="24" t="s">
        <v>17</v>
      </c>
    </row>
    <row r="112" spans="13:22" ht="14.25" customHeight="1">
      <c r="M112" s="16" t="s">
        <v>307</v>
      </c>
      <c r="N112" s="17">
        <v>6528262021310</v>
      </c>
      <c r="O112" s="19" t="s">
        <v>305</v>
      </c>
      <c r="P112" s="16" t="s">
        <v>308</v>
      </c>
      <c r="Q112" s="19" t="s">
        <v>36</v>
      </c>
      <c r="R112" s="23">
        <v>72</v>
      </c>
      <c r="S112" s="23">
        <v>77.8</v>
      </c>
      <c r="T112" s="23">
        <f t="shared" si="5"/>
        <v>74.9</v>
      </c>
      <c r="U112" s="16">
        <v>2</v>
      </c>
      <c r="V112" s="24" t="s">
        <v>52</v>
      </c>
    </row>
    <row r="113" spans="13:22" ht="14.25" customHeight="1">
      <c r="M113" s="16" t="s">
        <v>309</v>
      </c>
      <c r="N113" s="17">
        <v>6528262021313</v>
      </c>
      <c r="O113" s="19" t="s">
        <v>305</v>
      </c>
      <c r="P113" s="16" t="s">
        <v>310</v>
      </c>
      <c r="Q113" s="19" t="s">
        <v>79</v>
      </c>
      <c r="R113" s="23">
        <v>55</v>
      </c>
      <c r="S113" s="23">
        <v>81</v>
      </c>
      <c r="T113" s="23">
        <f t="shared" si="5"/>
        <v>68</v>
      </c>
      <c r="U113" s="16">
        <v>3</v>
      </c>
      <c r="V113" s="24" t="s">
        <v>52</v>
      </c>
    </row>
    <row r="114" spans="13:22" ht="14.25" customHeight="1">
      <c r="M114" s="16" t="s">
        <v>311</v>
      </c>
      <c r="N114" s="17">
        <v>6528262021328</v>
      </c>
      <c r="O114" s="19" t="s">
        <v>312</v>
      </c>
      <c r="P114" s="16" t="s">
        <v>313</v>
      </c>
      <c r="Q114" s="19" t="s">
        <v>43</v>
      </c>
      <c r="R114" s="23">
        <v>64</v>
      </c>
      <c r="S114" s="23">
        <v>77.8</v>
      </c>
      <c r="T114" s="23">
        <f t="shared" si="5"/>
        <v>70.9</v>
      </c>
      <c r="U114" s="16">
        <v>1</v>
      </c>
      <c r="V114" s="24" t="s">
        <v>17</v>
      </c>
    </row>
    <row r="115" spans="13:22" ht="14.25" customHeight="1">
      <c r="M115" s="16" t="s">
        <v>314</v>
      </c>
      <c r="N115" s="17">
        <v>6528262021322</v>
      </c>
      <c r="O115" s="19" t="s">
        <v>312</v>
      </c>
      <c r="P115" s="16" t="s">
        <v>315</v>
      </c>
      <c r="Q115" s="19" t="s">
        <v>217</v>
      </c>
      <c r="R115" s="23">
        <v>61</v>
      </c>
      <c r="S115" s="23">
        <v>77.2</v>
      </c>
      <c r="T115" s="23">
        <f t="shared" si="5"/>
        <v>69.1</v>
      </c>
      <c r="U115" s="16">
        <v>2</v>
      </c>
      <c r="V115" s="24" t="s">
        <v>17</v>
      </c>
    </row>
    <row r="116" spans="13:22" ht="14.25" customHeight="1">
      <c r="M116" s="16" t="s">
        <v>316</v>
      </c>
      <c r="N116" s="17">
        <v>6528262021325</v>
      </c>
      <c r="O116" s="19" t="s">
        <v>312</v>
      </c>
      <c r="P116" s="16" t="s">
        <v>317</v>
      </c>
      <c r="Q116" s="19" t="s">
        <v>55</v>
      </c>
      <c r="R116" s="23">
        <v>59</v>
      </c>
      <c r="S116" s="23">
        <v>79.2</v>
      </c>
      <c r="T116" s="23">
        <f t="shared" si="5"/>
        <v>69.1</v>
      </c>
      <c r="U116" s="16">
        <v>2</v>
      </c>
      <c r="V116" s="24" t="s">
        <v>17</v>
      </c>
    </row>
    <row r="117" spans="13:22" ht="14.25" customHeight="1">
      <c r="M117" s="16" t="s">
        <v>318</v>
      </c>
      <c r="N117" s="17">
        <v>6528262021331</v>
      </c>
      <c r="O117" s="19" t="s">
        <v>312</v>
      </c>
      <c r="P117" s="16" t="s">
        <v>319</v>
      </c>
      <c r="Q117" s="19" t="s">
        <v>94</v>
      </c>
      <c r="R117" s="23">
        <v>56</v>
      </c>
      <c r="S117" s="23">
        <v>79.5</v>
      </c>
      <c r="T117" s="23">
        <f t="shared" si="5"/>
        <v>67.75</v>
      </c>
      <c r="U117" s="16">
        <v>3</v>
      </c>
      <c r="V117" s="24" t="s">
        <v>52</v>
      </c>
    </row>
    <row r="118" spans="13:22" ht="14.25" customHeight="1">
      <c r="M118" s="16" t="s">
        <v>320</v>
      </c>
      <c r="N118" s="17">
        <v>6528262021323</v>
      </c>
      <c r="O118" s="19" t="s">
        <v>312</v>
      </c>
      <c r="P118" s="16" t="s">
        <v>321</v>
      </c>
      <c r="Q118" s="19" t="s">
        <v>71</v>
      </c>
      <c r="R118" s="23">
        <v>57</v>
      </c>
      <c r="S118" s="23">
        <v>74.4</v>
      </c>
      <c r="T118" s="23">
        <f t="shared" si="5"/>
        <v>65.7</v>
      </c>
      <c r="U118" s="16">
        <v>4</v>
      </c>
      <c r="V118" s="24" t="s">
        <v>52</v>
      </c>
    </row>
    <row r="119" spans="13:22" ht="14.25" customHeight="1">
      <c r="M119" s="16" t="s">
        <v>322</v>
      </c>
      <c r="N119" s="17">
        <v>6528262021327</v>
      </c>
      <c r="O119" s="19" t="s">
        <v>312</v>
      </c>
      <c r="P119" s="16" t="s">
        <v>323</v>
      </c>
      <c r="Q119" s="19" t="s">
        <v>59</v>
      </c>
      <c r="R119" s="23">
        <v>60</v>
      </c>
      <c r="S119" s="23">
        <v>70.4</v>
      </c>
      <c r="T119" s="23">
        <f t="shared" si="5"/>
        <v>65.2</v>
      </c>
      <c r="U119" s="16">
        <v>5</v>
      </c>
      <c r="V119" s="24" t="s">
        <v>52</v>
      </c>
    </row>
    <row r="120" spans="13:22" ht="14.25" customHeight="1">
      <c r="M120" s="16" t="s">
        <v>324</v>
      </c>
      <c r="N120" s="17">
        <v>6528262021315</v>
      </c>
      <c r="O120" s="19" t="s">
        <v>312</v>
      </c>
      <c r="P120" s="16" t="s">
        <v>325</v>
      </c>
      <c r="Q120" s="19" t="s">
        <v>303</v>
      </c>
      <c r="R120" s="23">
        <v>52</v>
      </c>
      <c r="S120" s="23">
        <v>68.2</v>
      </c>
      <c r="T120" s="23">
        <f t="shared" si="5"/>
        <v>60.1</v>
      </c>
      <c r="U120" s="16">
        <v>6</v>
      </c>
      <c r="V120" s="24" t="s">
        <v>52</v>
      </c>
    </row>
    <row r="121" spans="13:22" ht="14.25" customHeight="1">
      <c r="M121" s="16" t="s">
        <v>326</v>
      </c>
      <c r="N121" s="17">
        <v>6528262021330</v>
      </c>
      <c r="O121" s="19" t="s">
        <v>312</v>
      </c>
      <c r="P121" s="16" t="s">
        <v>327</v>
      </c>
      <c r="Q121" s="19" t="s">
        <v>83</v>
      </c>
      <c r="R121" s="23">
        <v>50</v>
      </c>
      <c r="S121" s="23">
        <v>66.4</v>
      </c>
      <c r="T121" s="23">
        <f t="shared" si="5"/>
        <v>58.2</v>
      </c>
      <c r="U121" s="16">
        <v>7</v>
      </c>
      <c r="V121" s="24" t="s">
        <v>52</v>
      </c>
    </row>
    <row r="122" spans="13:22" ht="14.25" customHeight="1">
      <c r="M122" s="16" t="s">
        <v>328</v>
      </c>
      <c r="N122" s="17">
        <v>6528262021335</v>
      </c>
      <c r="O122" s="19" t="s">
        <v>329</v>
      </c>
      <c r="P122" s="16" t="s">
        <v>330</v>
      </c>
      <c r="Q122" s="19" t="s">
        <v>129</v>
      </c>
      <c r="R122" s="23">
        <v>76</v>
      </c>
      <c r="S122" s="23">
        <v>83</v>
      </c>
      <c r="T122" s="23">
        <f t="shared" si="5"/>
        <v>79.5</v>
      </c>
      <c r="U122" s="16">
        <v>1</v>
      </c>
      <c r="V122" s="24" t="s">
        <v>17</v>
      </c>
    </row>
    <row r="123" spans="13:22" ht="14.25" customHeight="1">
      <c r="M123" s="16" t="s">
        <v>331</v>
      </c>
      <c r="N123" s="17">
        <v>6528262021333</v>
      </c>
      <c r="O123" s="19" t="s">
        <v>329</v>
      </c>
      <c r="P123" s="16" t="s">
        <v>332</v>
      </c>
      <c r="Q123" s="19" t="s">
        <v>67</v>
      </c>
      <c r="R123" s="23">
        <v>54</v>
      </c>
      <c r="S123" s="23">
        <v>67</v>
      </c>
      <c r="T123" s="23">
        <f t="shared" si="5"/>
        <v>60.5</v>
      </c>
      <c r="U123" s="16">
        <v>2</v>
      </c>
      <c r="V123" s="24" t="s">
        <v>52</v>
      </c>
    </row>
    <row r="124" spans="13:22" ht="14.25" customHeight="1">
      <c r="M124" s="16" t="s">
        <v>333</v>
      </c>
      <c r="N124" s="17">
        <v>6528262021340</v>
      </c>
      <c r="O124" s="19" t="s">
        <v>334</v>
      </c>
      <c r="P124" s="16" t="s">
        <v>335</v>
      </c>
      <c r="Q124" s="19" t="s">
        <v>217</v>
      </c>
      <c r="R124" s="23">
        <v>61</v>
      </c>
      <c r="S124" s="23">
        <v>76.88</v>
      </c>
      <c r="T124" s="23">
        <f t="shared" si="5"/>
        <v>68.94</v>
      </c>
      <c r="U124" s="16">
        <v>1</v>
      </c>
      <c r="V124" s="24" t="s">
        <v>17</v>
      </c>
    </row>
    <row r="125" spans="13:22" ht="14.25" customHeight="1">
      <c r="M125" s="16" t="s">
        <v>336</v>
      </c>
      <c r="N125" s="17">
        <v>6528262021337</v>
      </c>
      <c r="O125" s="19" t="s">
        <v>334</v>
      </c>
      <c r="P125" s="16" t="s">
        <v>337</v>
      </c>
      <c r="Q125" s="19" t="s">
        <v>59</v>
      </c>
      <c r="R125" s="23">
        <v>60</v>
      </c>
      <c r="S125" s="23">
        <v>74.3</v>
      </c>
      <c r="T125" s="23">
        <f t="shared" si="5"/>
        <v>67.15</v>
      </c>
      <c r="U125" s="16">
        <v>2</v>
      </c>
      <c r="V125" s="24" t="s">
        <v>52</v>
      </c>
    </row>
    <row r="126" spans="13:22" ht="14.25" customHeight="1">
      <c r="M126" s="16" t="s">
        <v>338</v>
      </c>
      <c r="N126" s="17">
        <v>6528262021339</v>
      </c>
      <c r="O126" s="19" t="s">
        <v>334</v>
      </c>
      <c r="P126" s="16" t="s">
        <v>339</v>
      </c>
      <c r="Q126" s="19" t="s">
        <v>67</v>
      </c>
      <c r="R126" s="23">
        <v>54</v>
      </c>
      <c r="S126" s="23">
        <v>78.74</v>
      </c>
      <c r="T126" s="23">
        <f t="shared" si="5"/>
        <v>66.37</v>
      </c>
      <c r="U126" s="16">
        <v>3</v>
      </c>
      <c r="V126" s="24" t="s">
        <v>52</v>
      </c>
    </row>
    <row r="127" spans="13:22" ht="14.25" customHeight="1">
      <c r="M127" s="16" t="s">
        <v>340</v>
      </c>
      <c r="N127" s="17">
        <v>6528262021341</v>
      </c>
      <c r="O127" s="19" t="s">
        <v>341</v>
      </c>
      <c r="P127" s="16" t="s">
        <v>342</v>
      </c>
      <c r="Q127" s="19" t="s">
        <v>156</v>
      </c>
      <c r="R127" s="23">
        <v>62</v>
      </c>
      <c r="S127" s="23">
        <v>84.7</v>
      </c>
      <c r="T127" s="23">
        <f t="shared" si="5"/>
        <v>73.35</v>
      </c>
      <c r="U127" s="16">
        <v>1</v>
      </c>
      <c r="V127" s="24" t="s">
        <v>17</v>
      </c>
    </row>
    <row r="128" spans="13:22" ht="14.25" customHeight="1">
      <c r="M128" s="16" t="s">
        <v>343</v>
      </c>
      <c r="N128" s="17">
        <v>6528262021346</v>
      </c>
      <c r="O128" s="19" t="s">
        <v>341</v>
      </c>
      <c r="P128" s="16" t="s">
        <v>344</v>
      </c>
      <c r="Q128" s="19" t="s">
        <v>59</v>
      </c>
      <c r="R128" s="23">
        <v>60</v>
      </c>
      <c r="S128" s="23">
        <v>73.4</v>
      </c>
      <c r="T128" s="23">
        <f t="shared" si="5"/>
        <v>66.7</v>
      </c>
      <c r="U128" s="16">
        <v>2</v>
      </c>
      <c r="V128" s="24" t="s">
        <v>52</v>
      </c>
    </row>
    <row r="129" spans="13:22" ht="14.25" customHeight="1">
      <c r="M129" s="16" t="s">
        <v>345</v>
      </c>
      <c r="N129" s="17">
        <v>6528262021350</v>
      </c>
      <c r="O129" s="19" t="s">
        <v>341</v>
      </c>
      <c r="P129" s="16" t="s">
        <v>346</v>
      </c>
      <c r="Q129" s="19" t="s">
        <v>217</v>
      </c>
      <c r="R129" s="23">
        <v>61</v>
      </c>
      <c r="S129" s="23">
        <v>67.5</v>
      </c>
      <c r="T129" s="23">
        <f t="shared" si="5"/>
        <v>64.25</v>
      </c>
      <c r="U129" s="16">
        <v>3</v>
      </c>
      <c r="V129" s="24" t="s">
        <v>52</v>
      </c>
    </row>
    <row r="130" spans="13:22" ht="14.25" customHeight="1">
      <c r="M130" s="16" t="s">
        <v>347</v>
      </c>
      <c r="N130" s="17">
        <v>6528262021343</v>
      </c>
      <c r="O130" s="19" t="s">
        <v>341</v>
      </c>
      <c r="P130" s="16" t="s">
        <v>348</v>
      </c>
      <c r="Q130" s="19" t="s">
        <v>59</v>
      </c>
      <c r="R130" s="23">
        <v>60</v>
      </c>
      <c r="S130" s="23">
        <v>-1</v>
      </c>
      <c r="T130" s="23">
        <v>-1</v>
      </c>
      <c r="U130" s="16"/>
      <c r="V130" s="24" t="s">
        <v>52</v>
      </c>
    </row>
    <row r="131" spans="13:22" ht="14.25" customHeight="1">
      <c r="M131" s="16" t="s">
        <v>349</v>
      </c>
      <c r="N131" s="17">
        <v>6528262021360</v>
      </c>
      <c r="O131" s="16" t="s">
        <v>350</v>
      </c>
      <c r="P131" s="16" t="s">
        <v>351</v>
      </c>
      <c r="Q131" s="16">
        <v>78</v>
      </c>
      <c r="R131" s="23">
        <v>78</v>
      </c>
      <c r="S131" s="23">
        <v>79.56</v>
      </c>
      <c r="T131" s="23">
        <f aca="true" t="shared" si="6" ref="T131:T138">R131/2+S131/2</f>
        <v>78.78</v>
      </c>
      <c r="U131" s="16">
        <v>1</v>
      </c>
      <c r="V131" s="24" t="s">
        <v>17</v>
      </c>
    </row>
    <row r="132" spans="13:22" ht="14.25" customHeight="1">
      <c r="M132" s="16" t="s">
        <v>352</v>
      </c>
      <c r="N132" s="17">
        <v>6528262021364</v>
      </c>
      <c r="O132" s="16" t="s">
        <v>350</v>
      </c>
      <c r="P132" s="16" t="s">
        <v>353</v>
      </c>
      <c r="Q132" s="16">
        <v>74</v>
      </c>
      <c r="R132" s="23">
        <v>74</v>
      </c>
      <c r="S132" s="23">
        <v>80.12</v>
      </c>
      <c r="T132" s="23">
        <f t="shared" si="6"/>
        <v>77.06</v>
      </c>
      <c r="U132" s="16">
        <v>2</v>
      </c>
      <c r="V132" s="24" t="s">
        <v>17</v>
      </c>
    </row>
    <row r="133" spans="13:22" ht="14.25" customHeight="1">
      <c r="M133" s="16" t="s">
        <v>354</v>
      </c>
      <c r="N133" s="17">
        <v>6528262021379</v>
      </c>
      <c r="O133" s="16" t="s">
        <v>350</v>
      </c>
      <c r="P133" s="16" t="s">
        <v>355</v>
      </c>
      <c r="Q133" s="16">
        <v>74</v>
      </c>
      <c r="R133" s="23">
        <v>74</v>
      </c>
      <c r="S133" s="23">
        <v>75.32</v>
      </c>
      <c r="T133" s="23">
        <f t="shared" si="6"/>
        <v>74.66</v>
      </c>
      <c r="U133" s="16">
        <v>3</v>
      </c>
      <c r="V133" s="24" t="s">
        <v>52</v>
      </c>
    </row>
    <row r="134" spans="13:22" ht="14.25" customHeight="1">
      <c r="M134" s="16" t="s">
        <v>356</v>
      </c>
      <c r="N134" s="17">
        <v>6528262021376</v>
      </c>
      <c r="O134" s="16" t="s">
        <v>350</v>
      </c>
      <c r="P134" s="16" t="s">
        <v>357</v>
      </c>
      <c r="Q134" s="16">
        <v>70</v>
      </c>
      <c r="R134" s="23">
        <v>70</v>
      </c>
      <c r="S134" s="23">
        <v>77.38</v>
      </c>
      <c r="T134" s="23">
        <f t="shared" si="6"/>
        <v>73.69</v>
      </c>
      <c r="U134" s="16">
        <v>4</v>
      </c>
      <c r="V134" s="24" t="s">
        <v>52</v>
      </c>
    </row>
    <row r="135" spans="13:22" ht="14.25" customHeight="1">
      <c r="M135" s="16" t="s">
        <v>358</v>
      </c>
      <c r="N135" s="17">
        <v>6528262021365</v>
      </c>
      <c r="O135" s="16" t="s">
        <v>350</v>
      </c>
      <c r="P135" s="16" t="s">
        <v>359</v>
      </c>
      <c r="Q135" s="16">
        <v>68</v>
      </c>
      <c r="R135" s="23">
        <v>68</v>
      </c>
      <c r="S135" s="23">
        <v>75.9</v>
      </c>
      <c r="T135" s="23">
        <f t="shared" si="6"/>
        <v>71.95</v>
      </c>
      <c r="U135" s="16">
        <v>5</v>
      </c>
      <c r="V135" s="24" t="s">
        <v>52</v>
      </c>
    </row>
    <row r="136" spans="13:22" ht="14.25" customHeight="1">
      <c r="M136" s="16" t="s">
        <v>360</v>
      </c>
      <c r="N136" s="17">
        <v>6528262021398</v>
      </c>
      <c r="O136" s="16" t="s">
        <v>350</v>
      </c>
      <c r="P136" s="16" t="s">
        <v>361</v>
      </c>
      <c r="Q136" s="16">
        <v>67</v>
      </c>
      <c r="R136" s="23">
        <v>67</v>
      </c>
      <c r="S136" s="23">
        <v>76.18</v>
      </c>
      <c r="T136" s="23">
        <f t="shared" si="6"/>
        <v>71.59</v>
      </c>
      <c r="U136" s="16">
        <v>6</v>
      </c>
      <c r="V136" s="24" t="s">
        <v>52</v>
      </c>
    </row>
    <row r="137" spans="13:22" ht="14.25" customHeight="1">
      <c r="M137" s="16" t="s">
        <v>362</v>
      </c>
      <c r="N137" s="17">
        <v>6528262021367</v>
      </c>
      <c r="O137" s="16" t="s">
        <v>350</v>
      </c>
      <c r="P137" s="16" t="s">
        <v>363</v>
      </c>
      <c r="Q137" s="16">
        <v>67</v>
      </c>
      <c r="R137" s="23">
        <v>67</v>
      </c>
      <c r="S137" s="23">
        <v>71.62</v>
      </c>
      <c r="T137" s="23">
        <f t="shared" si="6"/>
        <v>69.31</v>
      </c>
      <c r="U137" s="16">
        <v>7</v>
      </c>
      <c r="V137" s="24" t="s">
        <v>52</v>
      </c>
    </row>
    <row r="138" spans="13:22" ht="14.25" customHeight="1">
      <c r="M138" s="16" t="s">
        <v>364</v>
      </c>
      <c r="N138" s="17">
        <v>6528262021378</v>
      </c>
      <c r="O138" s="16" t="s">
        <v>350</v>
      </c>
      <c r="P138" s="16" t="s">
        <v>365</v>
      </c>
      <c r="Q138" s="16">
        <v>67</v>
      </c>
      <c r="R138" s="23">
        <v>67</v>
      </c>
      <c r="S138" s="23">
        <v>68.3</v>
      </c>
      <c r="T138" s="23">
        <f t="shared" si="6"/>
        <v>67.65</v>
      </c>
      <c r="U138" s="16">
        <v>8</v>
      </c>
      <c r="V138" s="24" t="s">
        <v>52</v>
      </c>
    </row>
    <row r="139" spans="13:22" ht="14.25" customHeight="1">
      <c r="M139" s="16" t="s">
        <v>366</v>
      </c>
      <c r="N139" s="17">
        <v>6528262021384</v>
      </c>
      <c r="O139" s="16" t="s">
        <v>350</v>
      </c>
      <c r="P139" s="16" t="s">
        <v>367</v>
      </c>
      <c r="Q139" s="16">
        <v>67</v>
      </c>
      <c r="R139" s="23">
        <v>67</v>
      </c>
      <c r="S139" s="23">
        <v>-1</v>
      </c>
      <c r="T139" s="23">
        <v>-1</v>
      </c>
      <c r="U139" s="16"/>
      <c r="V139" s="24" t="s">
        <v>52</v>
      </c>
    </row>
    <row r="140" spans="13:22" ht="14.25" customHeight="1">
      <c r="M140" s="16" t="s">
        <v>368</v>
      </c>
      <c r="N140" s="17">
        <v>6528262021400</v>
      </c>
      <c r="O140" s="19" t="s">
        <v>369</v>
      </c>
      <c r="P140" s="16" t="s">
        <v>370</v>
      </c>
      <c r="Q140" s="19" t="s">
        <v>126</v>
      </c>
      <c r="R140" s="23">
        <v>80</v>
      </c>
      <c r="S140" s="23">
        <v>82.66</v>
      </c>
      <c r="T140" s="23">
        <f aca="true" t="shared" si="7" ref="T140:T159">R140/2+S140/2</f>
        <v>81.33</v>
      </c>
      <c r="U140" s="16">
        <v>1</v>
      </c>
      <c r="V140" s="24" t="s">
        <v>17</v>
      </c>
    </row>
    <row r="141" spans="13:22" ht="14.25" customHeight="1">
      <c r="M141" s="16" t="s">
        <v>371</v>
      </c>
      <c r="N141" s="17">
        <v>6528262021399</v>
      </c>
      <c r="O141" s="19" t="s">
        <v>369</v>
      </c>
      <c r="P141" s="16" t="s">
        <v>372</v>
      </c>
      <c r="Q141" s="19" t="s">
        <v>103</v>
      </c>
      <c r="R141" s="23">
        <v>70</v>
      </c>
      <c r="S141" s="23">
        <v>-1</v>
      </c>
      <c r="T141" s="23">
        <v>-1</v>
      </c>
      <c r="U141" s="16"/>
      <c r="V141" s="24" t="s">
        <v>52</v>
      </c>
    </row>
    <row r="142" spans="13:22" ht="14.25" customHeight="1">
      <c r="M142" s="25" t="s">
        <v>373</v>
      </c>
      <c r="N142" s="17">
        <v>6528262021402</v>
      </c>
      <c r="O142" s="19" t="s">
        <v>369</v>
      </c>
      <c r="P142" s="16" t="s">
        <v>374</v>
      </c>
      <c r="Q142" s="19" t="s">
        <v>224</v>
      </c>
      <c r="R142" s="23">
        <v>58</v>
      </c>
      <c r="S142" s="26"/>
      <c r="T142" s="23"/>
      <c r="U142" s="23" t="s">
        <v>375</v>
      </c>
      <c r="V142" s="24" t="s">
        <v>52</v>
      </c>
    </row>
    <row r="143" spans="13:22" ht="14.25" customHeight="1">
      <c r="M143" s="16" t="s">
        <v>376</v>
      </c>
      <c r="N143" s="17">
        <v>6528262021404</v>
      </c>
      <c r="O143" s="19" t="s">
        <v>377</v>
      </c>
      <c r="P143" s="16" t="s">
        <v>378</v>
      </c>
      <c r="Q143" s="19" t="s">
        <v>144</v>
      </c>
      <c r="R143" s="23">
        <v>68</v>
      </c>
      <c r="S143" s="23">
        <v>80.48</v>
      </c>
      <c r="T143" s="23">
        <f t="shared" si="7"/>
        <v>74.24000000000001</v>
      </c>
      <c r="U143" s="16">
        <v>1</v>
      </c>
      <c r="V143" s="24" t="s">
        <v>17</v>
      </c>
    </row>
    <row r="144" spans="13:22" ht="14.25" customHeight="1">
      <c r="M144" s="16" t="s">
        <v>379</v>
      </c>
      <c r="N144" s="17">
        <v>6528262021403</v>
      </c>
      <c r="O144" s="19" t="s">
        <v>377</v>
      </c>
      <c r="P144" s="16" t="s">
        <v>380</v>
      </c>
      <c r="Q144" s="19" t="s">
        <v>59</v>
      </c>
      <c r="R144" s="23">
        <v>60</v>
      </c>
      <c r="S144" s="23">
        <v>76.2</v>
      </c>
      <c r="T144" s="23">
        <f t="shared" si="7"/>
        <v>68.1</v>
      </c>
      <c r="U144" s="16">
        <v>2</v>
      </c>
      <c r="V144" s="24" t="s">
        <v>52</v>
      </c>
    </row>
    <row r="145" spans="13:22" ht="14.25" customHeight="1">
      <c r="M145" s="16" t="s">
        <v>381</v>
      </c>
      <c r="N145" s="17">
        <v>6528262021405</v>
      </c>
      <c r="O145" s="19" t="s">
        <v>377</v>
      </c>
      <c r="P145" s="16" t="s">
        <v>382</v>
      </c>
      <c r="Q145" s="19" t="s">
        <v>224</v>
      </c>
      <c r="R145" s="23">
        <v>58</v>
      </c>
      <c r="S145" s="23">
        <v>76.92</v>
      </c>
      <c r="T145" s="23">
        <f t="shared" si="7"/>
        <v>67.46000000000001</v>
      </c>
      <c r="U145" s="16">
        <v>3</v>
      </c>
      <c r="V145" s="24" t="s">
        <v>52</v>
      </c>
    </row>
    <row r="146" spans="13:22" ht="14.25" customHeight="1">
      <c r="M146" s="16" t="s">
        <v>383</v>
      </c>
      <c r="N146" s="17">
        <v>6528262021409</v>
      </c>
      <c r="O146" s="19" t="s">
        <v>384</v>
      </c>
      <c r="P146" s="19" t="s">
        <v>385</v>
      </c>
      <c r="Q146" s="19" t="s">
        <v>386</v>
      </c>
      <c r="R146" s="23">
        <v>82</v>
      </c>
      <c r="S146" s="23">
        <v>79.2</v>
      </c>
      <c r="T146" s="23">
        <f t="shared" si="7"/>
        <v>80.6</v>
      </c>
      <c r="U146" s="16">
        <v>1</v>
      </c>
      <c r="V146" s="24" t="s">
        <v>17</v>
      </c>
    </row>
    <row r="147" spans="13:22" ht="14.25" customHeight="1">
      <c r="M147" s="16" t="s">
        <v>387</v>
      </c>
      <c r="N147" s="17">
        <v>6528262021431</v>
      </c>
      <c r="O147" s="19" t="s">
        <v>384</v>
      </c>
      <c r="P147" s="16" t="s">
        <v>388</v>
      </c>
      <c r="Q147" s="19" t="s">
        <v>28</v>
      </c>
      <c r="R147" s="23">
        <v>78</v>
      </c>
      <c r="S147" s="23">
        <v>80.2</v>
      </c>
      <c r="T147" s="23">
        <f t="shared" si="7"/>
        <v>79.1</v>
      </c>
      <c r="U147" s="16">
        <v>2</v>
      </c>
      <c r="V147" s="24" t="s">
        <v>17</v>
      </c>
    </row>
    <row r="148" spans="13:22" ht="14.25" customHeight="1">
      <c r="M148" s="16" t="s">
        <v>389</v>
      </c>
      <c r="N148" s="17">
        <v>6528262021448</v>
      </c>
      <c r="O148" s="19" t="s">
        <v>384</v>
      </c>
      <c r="P148" s="16" t="s">
        <v>390</v>
      </c>
      <c r="Q148" s="19" t="s">
        <v>129</v>
      </c>
      <c r="R148" s="23">
        <v>76</v>
      </c>
      <c r="S148" s="23">
        <v>80.1</v>
      </c>
      <c r="T148" s="23">
        <f t="shared" si="7"/>
        <v>78.05</v>
      </c>
      <c r="U148" s="16">
        <v>3</v>
      </c>
      <c r="V148" s="24" t="s">
        <v>17</v>
      </c>
    </row>
    <row r="149" spans="13:22" ht="14.25" customHeight="1">
      <c r="M149" s="16" t="s">
        <v>391</v>
      </c>
      <c r="N149" s="17">
        <v>6528262021408</v>
      </c>
      <c r="O149" s="19" t="s">
        <v>384</v>
      </c>
      <c r="P149" s="16" t="s">
        <v>392</v>
      </c>
      <c r="Q149" s="19" t="s">
        <v>144</v>
      </c>
      <c r="R149" s="23">
        <v>68</v>
      </c>
      <c r="S149" s="23">
        <v>83.52</v>
      </c>
      <c r="T149" s="23">
        <f t="shared" si="7"/>
        <v>75.75999999999999</v>
      </c>
      <c r="U149" s="16">
        <v>4</v>
      </c>
      <c r="V149" s="24" t="s">
        <v>17</v>
      </c>
    </row>
    <row r="150" spans="13:22" ht="14.25" customHeight="1">
      <c r="M150" s="16" t="s">
        <v>393</v>
      </c>
      <c r="N150" s="17">
        <v>6528262021422</v>
      </c>
      <c r="O150" s="19" t="s">
        <v>384</v>
      </c>
      <c r="P150" s="16" t="s">
        <v>394</v>
      </c>
      <c r="Q150" s="19" t="s">
        <v>212</v>
      </c>
      <c r="R150" s="23">
        <v>67</v>
      </c>
      <c r="S150" s="23">
        <v>80.1</v>
      </c>
      <c r="T150" s="23">
        <f t="shared" si="7"/>
        <v>73.55</v>
      </c>
      <c r="U150" s="16">
        <v>5</v>
      </c>
      <c r="V150" s="24" t="s">
        <v>52</v>
      </c>
    </row>
    <row r="151" spans="13:22" ht="14.25" customHeight="1">
      <c r="M151" s="16" t="s">
        <v>395</v>
      </c>
      <c r="N151" s="17">
        <v>6528262021435</v>
      </c>
      <c r="O151" s="19" t="s">
        <v>384</v>
      </c>
      <c r="P151" s="16" t="s">
        <v>396</v>
      </c>
      <c r="Q151" s="19" t="s">
        <v>159</v>
      </c>
      <c r="R151" s="23">
        <v>66</v>
      </c>
      <c r="S151" s="23">
        <v>78.7</v>
      </c>
      <c r="T151" s="23">
        <f t="shared" si="7"/>
        <v>72.35</v>
      </c>
      <c r="U151" s="16">
        <v>6</v>
      </c>
      <c r="V151" s="24" t="s">
        <v>52</v>
      </c>
    </row>
    <row r="152" spans="13:22" ht="14.25" customHeight="1">
      <c r="M152" s="16" t="s">
        <v>397</v>
      </c>
      <c r="N152" s="17">
        <v>6528262021455</v>
      </c>
      <c r="O152" s="19" t="s">
        <v>384</v>
      </c>
      <c r="P152" s="16" t="s">
        <v>398</v>
      </c>
      <c r="Q152" s="19" t="s">
        <v>63</v>
      </c>
      <c r="R152" s="23">
        <v>63</v>
      </c>
      <c r="S152" s="23">
        <v>81.16</v>
      </c>
      <c r="T152" s="23">
        <f t="shared" si="7"/>
        <v>72.08</v>
      </c>
      <c r="U152" s="16">
        <v>7</v>
      </c>
      <c r="V152" s="24" t="s">
        <v>52</v>
      </c>
    </row>
    <row r="153" spans="13:22" ht="14.25" customHeight="1">
      <c r="M153" s="16" t="s">
        <v>399</v>
      </c>
      <c r="N153" s="17">
        <v>6528262021413</v>
      </c>
      <c r="O153" s="19" t="s">
        <v>384</v>
      </c>
      <c r="P153" s="16" t="s">
        <v>400</v>
      </c>
      <c r="Q153" s="19" t="s">
        <v>401</v>
      </c>
      <c r="R153" s="23">
        <v>69</v>
      </c>
      <c r="S153" s="23">
        <v>74.42</v>
      </c>
      <c r="T153" s="23">
        <f t="shared" si="7"/>
        <v>71.71000000000001</v>
      </c>
      <c r="U153" s="16">
        <v>8</v>
      </c>
      <c r="V153" s="24" t="s">
        <v>52</v>
      </c>
    </row>
    <row r="154" spans="13:22" ht="14.25" customHeight="1">
      <c r="M154" s="16" t="s">
        <v>402</v>
      </c>
      <c r="N154" s="17">
        <v>6528262021460</v>
      </c>
      <c r="O154" s="19" t="s">
        <v>384</v>
      </c>
      <c r="P154" s="16" t="s">
        <v>403</v>
      </c>
      <c r="Q154" s="19" t="s">
        <v>159</v>
      </c>
      <c r="R154" s="23">
        <v>66</v>
      </c>
      <c r="S154" s="23">
        <v>76.6</v>
      </c>
      <c r="T154" s="23">
        <f t="shared" si="7"/>
        <v>71.3</v>
      </c>
      <c r="U154" s="16">
        <v>9</v>
      </c>
      <c r="V154" s="24" t="s">
        <v>52</v>
      </c>
    </row>
    <row r="155" spans="13:22" ht="14.25" customHeight="1">
      <c r="M155" s="16" t="s">
        <v>404</v>
      </c>
      <c r="N155" s="17">
        <v>6528262021456</v>
      </c>
      <c r="O155" s="19" t="s">
        <v>384</v>
      </c>
      <c r="P155" s="16" t="s">
        <v>405</v>
      </c>
      <c r="Q155" s="19" t="s">
        <v>63</v>
      </c>
      <c r="R155" s="23">
        <v>63</v>
      </c>
      <c r="S155" s="23">
        <v>76.98</v>
      </c>
      <c r="T155" s="23">
        <f t="shared" si="7"/>
        <v>69.99000000000001</v>
      </c>
      <c r="U155" s="16">
        <v>10</v>
      </c>
      <c r="V155" s="24" t="s">
        <v>52</v>
      </c>
    </row>
    <row r="156" spans="13:22" ht="14.25" customHeight="1">
      <c r="M156" s="16" t="s">
        <v>406</v>
      </c>
      <c r="N156" s="17">
        <v>6528262021454</v>
      </c>
      <c r="O156" s="19" t="s">
        <v>384</v>
      </c>
      <c r="P156" s="16" t="s">
        <v>407</v>
      </c>
      <c r="Q156" s="19" t="s">
        <v>63</v>
      </c>
      <c r="R156" s="23">
        <v>63</v>
      </c>
      <c r="S156" s="23">
        <v>73.5</v>
      </c>
      <c r="T156" s="23">
        <f t="shared" si="7"/>
        <v>68.25</v>
      </c>
      <c r="U156" s="16">
        <v>11</v>
      </c>
      <c r="V156" s="24" t="s">
        <v>52</v>
      </c>
    </row>
    <row r="157" spans="13:22" ht="14.25" customHeight="1">
      <c r="M157" s="16" t="s">
        <v>408</v>
      </c>
      <c r="N157" s="17">
        <v>6528262021410</v>
      </c>
      <c r="O157" s="19" t="s">
        <v>384</v>
      </c>
      <c r="P157" s="16" t="s">
        <v>409</v>
      </c>
      <c r="Q157" s="19" t="s">
        <v>159</v>
      </c>
      <c r="R157" s="23">
        <v>66</v>
      </c>
      <c r="S157" s="23">
        <v>69.36</v>
      </c>
      <c r="T157" s="23">
        <f t="shared" si="7"/>
        <v>67.68</v>
      </c>
      <c r="U157" s="16">
        <v>12</v>
      </c>
      <c r="V157" s="24" t="s">
        <v>52</v>
      </c>
    </row>
    <row r="158" spans="13:22" ht="14.25" customHeight="1">
      <c r="M158" s="16" t="s">
        <v>410</v>
      </c>
      <c r="N158" s="17">
        <v>6528262021469</v>
      </c>
      <c r="O158" s="19" t="s">
        <v>411</v>
      </c>
      <c r="P158" s="16" t="s">
        <v>412</v>
      </c>
      <c r="Q158" s="19" t="s">
        <v>156</v>
      </c>
      <c r="R158" s="23">
        <v>62</v>
      </c>
      <c r="S158" s="23">
        <v>73.16</v>
      </c>
      <c r="T158" s="23">
        <f t="shared" si="7"/>
        <v>67.58</v>
      </c>
      <c r="U158" s="16">
        <v>1</v>
      </c>
      <c r="V158" s="24" t="s">
        <v>17</v>
      </c>
    </row>
    <row r="159" spans="13:22" ht="14.25" customHeight="1">
      <c r="M159" s="16" t="s">
        <v>413</v>
      </c>
      <c r="N159" s="17">
        <v>6528262021468</v>
      </c>
      <c r="O159" s="19" t="s">
        <v>411</v>
      </c>
      <c r="P159" s="16" t="s">
        <v>414</v>
      </c>
      <c r="Q159" s="19" t="s">
        <v>71</v>
      </c>
      <c r="R159" s="23">
        <v>57</v>
      </c>
      <c r="S159" s="23">
        <v>70.28</v>
      </c>
      <c r="T159" s="23">
        <f t="shared" si="7"/>
        <v>63.64</v>
      </c>
      <c r="U159" s="16">
        <v>2</v>
      </c>
      <c r="V159" s="24" t="s">
        <v>17</v>
      </c>
    </row>
    <row r="160" spans="13:22" ht="14.25" customHeight="1">
      <c r="M160" s="16" t="s">
        <v>415</v>
      </c>
      <c r="N160" s="17">
        <v>6528262021466</v>
      </c>
      <c r="O160" s="19" t="s">
        <v>411</v>
      </c>
      <c r="P160" s="16" t="s">
        <v>416</v>
      </c>
      <c r="Q160" s="19" t="s">
        <v>71</v>
      </c>
      <c r="R160" s="23">
        <v>57</v>
      </c>
      <c r="S160" s="23">
        <v>-1</v>
      </c>
      <c r="T160" s="23">
        <v>-1</v>
      </c>
      <c r="U160" s="16"/>
      <c r="V160" s="24" t="s">
        <v>52</v>
      </c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</sheetData>
  <sheetProtection password="8B9A" sheet="1" objects="1"/>
  <protectedRanges>
    <protectedRange sqref="A4" name="区域1"/>
  </protectedRanges>
  <mergeCells count="1">
    <mergeCell ref="A2:J2"/>
  </mergeCells>
  <printOptions/>
  <pageMargins left="0.59" right="0.39" top="1" bottom="1" header="0.5" footer="0.5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2021-03-02T04:32:30Z</dcterms:created>
  <dcterms:modified xsi:type="dcterms:W3CDTF">2021-03-13T10:58:20Z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