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<sst xmlns="http://schemas.openxmlformats.org/spreadsheetml/2006/main" count="839" uniqueCount="443">
  <si>
    <t>附件：</t>
  </si>
  <si>
    <t>2020年度潜江市事业单位公开招聘工作人员总成绩</t>
  </si>
  <si>
    <t>序号</t>
  </si>
  <si>
    <t>姓名</t>
  </si>
  <si>
    <t>准考证号</t>
  </si>
  <si>
    <t>职位代码</t>
  </si>
  <si>
    <t>职测
分数</t>
  </si>
  <si>
    <t>综合
分数</t>
  </si>
  <si>
    <t>笔试
分数</t>
  </si>
  <si>
    <t>笔试
加分</t>
  </si>
  <si>
    <t>笔试
总分</t>
  </si>
  <si>
    <t>笔试
折算分（40%)</t>
  </si>
  <si>
    <t>面试
成绩</t>
  </si>
  <si>
    <t>面试
折算分（60%）</t>
  </si>
  <si>
    <t>总成绩</t>
  </si>
  <si>
    <t>部门名称</t>
  </si>
  <si>
    <t>职位名称</t>
  </si>
  <si>
    <t>岗位计划</t>
  </si>
  <si>
    <t>备注</t>
  </si>
  <si>
    <t>邓经宇</t>
  </si>
  <si>
    <t>1142110102514</t>
  </si>
  <si>
    <t>14211101101001001</t>
  </si>
  <si>
    <t>市综合执法应急用车保障中心</t>
  </si>
  <si>
    <t>职员</t>
  </si>
  <si>
    <t>黄尧</t>
  </si>
  <si>
    <t>1142110101101</t>
  </si>
  <si>
    <t>冯军越</t>
  </si>
  <si>
    <t>1142110104511</t>
  </si>
  <si>
    <t>柯勇</t>
  </si>
  <si>
    <t>1142110102518</t>
  </si>
  <si>
    <t>徐修威</t>
  </si>
  <si>
    <t>1142110104121</t>
  </si>
  <si>
    <t>曹诗林</t>
  </si>
  <si>
    <t>1142110105304</t>
  </si>
  <si>
    <t>方琪晗</t>
  </si>
  <si>
    <t>1142110105402</t>
  </si>
  <si>
    <t>14211101101002001</t>
  </si>
  <si>
    <t>市后勤服务管理中心</t>
  </si>
  <si>
    <t>王晓龙</t>
  </si>
  <si>
    <t>1142110101220</t>
  </si>
  <si>
    <t>冯子薇</t>
  </si>
  <si>
    <t>1142110103027</t>
  </si>
  <si>
    <t>李晓</t>
  </si>
  <si>
    <t>1142110102408</t>
  </si>
  <si>
    <t>14211101102003001</t>
  </si>
  <si>
    <t>12345市长热线办公室</t>
  </si>
  <si>
    <t>牟婷婷</t>
  </si>
  <si>
    <t>1142110102719</t>
  </si>
  <si>
    <t>吴葭利</t>
  </si>
  <si>
    <t>1142110100727</t>
  </si>
  <si>
    <t>黄玉华</t>
  </si>
  <si>
    <t>1142110104725</t>
  </si>
  <si>
    <t>14211101102004001</t>
  </si>
  <si>
    <t>政府采购中心</t>
  </si>
  <si>
    <t>李启翱</t>
  </si>
  <si>
    <t>1142110101723</t>
  </si>
  <si>
    <t>肖玥</t>
  </si>
  <si>
    <t>1142110104210</t>
  </si>
  <si>
    <t>谭惠</t>
  </si>
  <si>
    <t>1142110101724</t>
  </si>
  <si>
    <t>14211101103005001</t>
  </si>
  <si>
    <t>社会救助局</t>
  </si>
  <si>
    <t>财务</t>
  </si>
  <si>
    <t>万洋</t>
  </si>
  <si>
    <t>1142110104613</t>
  </si>
  <si>
    <t>吴清羽</t>
  </si>
  <si>
    <t>1142110104416</t>
  </si>
  <si>
    <t>高尚</t>
  </si>
  <si>
    <t>1142110103429</t>
  </si>
  <si>
    <t>14211101103006001</t>
  </si>
  <si>
    <t>居民家庭经济状况核对中心</t>
  </si>
  <si>
    <t>社会工作</t>
  </si>
  <si>
    <t>李鸿茜</t>
  </si>
  <si>
    <t>1142110104025</t>
  </si>
  <si>
    <t>14211101103007001</t>
  </si>
  <si>
    <t>社会组织管理局</t>
  </si>
  <si>
    <t>赵雪晴</t>
  </si>
  <si>
    <t>1142110103022</t>
  </si>
  <si>
    <t>14211101103008001</t>
  </si>
  <si>
    <t>休干管理所</t>
  </si>
  <si>
    <t>综合管理</t>
  </si>
  <si>
    <t>许晓满</t>
  </si>
  <si>
    <t>1142110102123</t>
  </si>
  <si>
    <t>施艺</t>
  </si>
  <si>
    <t>1142110101030</t>
  </si>
  <si>
    <t>倪媛</t>
  </si>
  <si>
    <t>1142110102413</t>
  </si>
  <si>
    <t>14211101104009002</t>
  </si>
  <si>
    <t>总口管理区财政所</t>
  </si>
  <si>
    <t>专管员</t>
  </si>
  <si>
    <t>陈喆</t>
  </si>
  <si>
    <t>1142110103815</t>
  </si>
  <si>
    <t>沈健</t>
  </si>
  <si>
    <t>1142110105101</t>
  </si>
  <si>
    <t>万政</t>
  </si>
  <si>
    <t>1142110101603</t>
  </si>
  <si>
    <t>杨亚威</t>
  </si>
  <si>
    <t>1142110103423</t>
  </si>
  <si>
    <t>周黄健</t>
  </si>
  <si>
    <t>1142110103915</t>
  </si>
  <si>
    <t>张柳</t>
  </si>
  <si>
    <t>1142110101830</t>
  </si>
  <si>
    <t>14211101104010001</t>
  </si>
  <si>
    <t>后湖管理区财政所</t>
  </si>
  <si>
    <t>高俊杰</t>
  </si>
  <si>
    <t>1142110103529</t>
  </si>
  <si>
    <t>刘港</t>
  </si>
  <si>
    <t>1142110103412</t>
  </si>
  <si>
    <t>周舟</t>
  </si>
  <si>
    <t>1142110101416</t>
  </si>
  <si>
    <t>孙勤云</t>
  </si>
  <si>
    <t>1142110102008</t>
  </si>
  <si>
    <t>杨益兵</t>
  </si>
  <si>
    <t>1142110104003</t>
  </si>
  <si>
    <t>14211101105012001</t>
  </si>
  <si>
    <t>市田南电排管理局</t>
  </si>
  <si>
    <t>工程管理</t>
  </si>
  <si>
    <t>隗巍</t>
  </si>
  <si>
    <t>1142110104726</t>
  </si>
  <si>
    <t>李涛</t>
  </si>
  <si>
    <t>1142110102521</t>
  </si>
  <si>
    <t>郑箫</t>
  </si>
  <si>
    <t>1142110100713</t>
  </si>
  <si>
    <t>14211101105012002</t>
  </si>
  <si>
    <t>法律咨询</t>
  </si>
  <si>
    <t>程鸿</t>
  </si>
  <si>
    <t>1142110105222</t>
  </si>
  <si>
    <t>张玉琳</t>
  </si>
  <si>
    <t>1142110100405</t>
  </si>
  <si>
    <t>李奕轩</t>
  </si>
  <si>
    <t>1142110103101</t>
  </si>
  <si>
    <t>14211101105012003</t>
  </si>
  <si>
    <t>工程设计</t>
  </si>
  <si>
    <t>倪卓然</t>
  </si>
  <si>
    <t>1142110105022</t>
  </si>
  <si>
    <t>吴霜</t>
  </si>
  <si>
    <t>1142110102917</t>
  </si>
  <si>
    <t>贺鹏飞</t>
  </si>
  <si>
    <t>1142110100827</t>
  </si>
  <si>
    <t>14211101105013001</t>
  </si>
  <si>
    <t>市老新电排站</t>
  </si>
  <si>
    <t>望洋</t>
  </si>
  <si>
    <t>1142110103917</t>
  </si>
  <si>
    <t>刘云</t>
  </si>
  <si>
    <t>1142110102129</t>
  </si>
  <si>
    <t>刘洋</t>
  </si>
  <si>
    <t>1142110101801</t>
  </si>
  <si>
    <t>邵一鸣</t>
  </si>
  <si>
    <t>1142110104821</t>
  </si>
  <si>
    <t>李聪</t>
  </si>
  <si>
    <t>1142110105125</t>
  </si>
  <si>
    <t>黄伟强</t>
  </si>
  <si>
    <t>1142110103822</t>
  </si>
  <si>
    <t>14211101105014001</t>
  </si>
  <si>
    <t>荆幺河流域水利管理站</t>
  </si>
  <si>
    <t>黄紫恒</t>
  </si>
  <si>
    <t>1142110103829</t>
  </si>
  <si>
    <t>袁衡</t>
  </si>
  <si>
    <t>1142110102608</t>
  </si>
  <si>
    <t>孙王栋</t>
  </si>
  <si>
    <t>1142110101428</t>
  </si>
  <si>
    <t>14211101105014002</t>
  </si>
  <si>
    <t>丁治宁</t>
  </si>
  <si>
    <t>1142110105511</t>
  </si>
  <si>
    <t>陈黎</t>
  </si>
  <si>
    <t>1142110103023</t>
  </si>
  <si>
    <t>胡毅</t>
  </si>
  <si>
    <t>1142110103007</t>
  </si>
  <si>
    <t>高小朋</t>
  </si>
  <si>
    <t>1142110101125</t>
  </si>
  <si>
    <t>陈佳</t>
  </si>
  <si>
    <t>1142110103415</t>
  </si>
  <si>
    <t>谢梦媛</t>
  </si>
  <si>
    <t>1142110105318</t>
  </si>
  <si>
    <t>14211101105015001</t>
  </si>
  <si>
    <t>苏湖流域水利管理站</t>
  </si>
  <si>
    <t>陈博</t>
  </si>
  <si>
    <t>1142110101308</t>
  </si>
  <si>
    <t>孙炎</t>
  </si>
  <si>
    <t>1142110103311</t>
  </si>
  <si>
    <t>魏雪会</t>
  </si>
  <si>
    <t>1142110105310</t>
  </si>
  <si>
    <t>14211101105015002</t>
  </si>
  <si>
    <t>王兴川</t>
  </si>
  <si>
    <t>1142110104704</t>
  </si>
  <si>
    <t>黄仁贵</t>
  </si>
  <si>
    <t>1142110100624</t>
  </si>
  <si>
    <t>肖彬</t>
  </si>
  <si>
    <t>1142110100214</t>
  </si>
  <si>
    <t>14211101105016001</t>
  </si>
  <si>
    <t>万福河流域水利管理站</t>
  </si>
  <si>
    <t>韩昌劼</t>
  </si>
  <si>
    <t>1142110101923</t>
  </si>
  <si>
    <t>叶仁佳</t>
  </si>
  <si>
    <t>1142110103017</t>
  </si>
  <si>
    <t>肖永波</t>
  </si>
  <si>
    <t>1142110102315</t>
  </si>
  <si>
    <t>14211101105017001</t>
  </si>
  <si>
    <t>西荆河流域水利管理站</t>
  </si>
  <si>
    <t>黄伟</t>
  </si>
  <si>
    <t>1142110105210</t>
  </si>
  <si>
    <t>彭瑞</t>
  </si>
  <si>
    <t>1142110105019</t>
  </si>
  <si>
    <t>李张淼</t>
  </si>
  <si>
    <t>1142110103422</t>
  </si>
  <si>
    <t>14211101105018001</t>
  </si>
  <si>
    <t>通城河流域水利管理站</t>
  </si>
  <si>
    <t>工程施工</t>
  </si>
  <si>
    <t>李智聪</t>
  </si>
  <si>
    <t>1142110103006</t>
  </si>
  <si>
    <t>袁媛</t>
  </si>
  <si>
    <t>1142110104019</t>
  </si>
  <si>
    <t>何银</t>
  </si>
  <si>
    <t>1142110105705</t>
  </si>
  <si>
    <t>14211101105019001</t>
  </si>
  <si>
    <t>中沙河流域水利管理站</t>
  </si>
  <si>
    <t>刘有钰</t>
  </si>
  <si>
    <t>1142110103601</t>
  </si>
  <si>
    <t>吴亚莉</t>
  </si>
  <si>
    <t>1142110102209</t>
  </si>
  <si>
    <t>朱辉</t>
  </si>
  <si>
    <t>1142110102024</t>
  </si>
  <si>
    <t>14211101105019002</t>
  </si>
  <si>
    <t>信息技术</t>
  </si>
  <si>
    <t>李渊亭</t>
  </si>
  <si>
    <t>1142110100522</t>
  </si>
  <si>
    <t>张雪</t>
  </si>
  <si>
    <t>1142110100706</t>
  </si>
  <si>
    <t>田洲</t>
  </si>
  <si>
    <t>1142110104825</t>
  </si>
  <si>
    <t>14211101105020001</t>
  </si>
  <si>
    <t>总干渠流域水利管理站</t>
  </si>
  <si>
    <t>严正午</t>
  </si>
  <si>
    <t>1142110104618</t>
  </si>
  <si>
    <t>喻肆顺</t>
  </si>
  <si>
    <t>1142110102311</t>
  </si>
  <si>
    <t>代伟潇</t>
  </si>
  <si>
    <t>1142110105703</t>
  </si>
  <si>
    <t>14211101105020002</t>
  </si>
  <si>
    <t>王安林</t>
  </si>
  <si>
    <t>1142110102012</t>
  </si>
  <si>
    <t>李江云</t>
  </si>
  <si>
    <t>1142110102724</t>
  </si>
  <si>
    <t>杨昕</t>
  </si>
  <si>
    <t>1142110101906</t>
  </si>
  <si>
    <t>14211101105020003</t>
  </si>
  <si>
    <t>黄蕾</t>
  </si>
  <si>
    <t>1142110105021</t>
  </si>
  <si>
    <t>李登</t>
  </si>
  <si>
    <t>1142110103130</t>
  </si>
  <si>
    <t>雷尧羽</t>
  </si>
  <si>
    <t>1142110100321</t>
  </si>
  <si>
    <t>14211101106021001</t>
  </si>
  <si>
    <t>市农业综合开发办公室</t>
  </si>
  <si>
    <t>财务管理</t>
  </si>
  <si>
    <t>许瑶</t>
  </si>
  <si>
    <t>1142110105628</t>
  </si>
  <si>
    <t>周宜璇</t>
  </si>
  <si>
    <t>1142110101009</t>
  </si>
  <si>
    <t>刘雅文</t>
  </si>
  <si>
    <t>1142110103918</t>
  </si>
  <si>
    <t>赵宇龙</t>
  </si>
  <si>
    <t>1142110101509</t>
  </si>
  <si>
    <t>14211101106021002</t>
  </si>
  <si>
    <t>技术员</t>
  </si>
  <si>
    <t>郑念</t>
  </si>
  <si>
    <t>1142110103121</t>
  </si>
  <si>
    <t>刘松</t>
  </si>
  <si>
    <t>1142110104629</t>
  </si>
  <si>
    <t>葛超</t>
  </si>
  <si>
    <t>1142110104403</t>
  </si>
  <si>
    <t>14211101106021003</t>
  </si>
  <si>
    <t>边江</t>
  </si>
  <si>
    <t>1142110101316</t>
  </si>
  <si>
    <t>谭剑</t>
  </si>
  <si>
    <t>1142110104822</t>
  </si>
  <si>
    <t>孙斯韦</t>
  </si>
  <si>
    <t>1142110103620</t>
  </si>
  <si>
    <t>14211101106021004</t>
  </si>
  <si>
    <t>叶实</t>
  </si>
  <si>
    <t>1142110101810</t>
  </si>
  <si>
    <t>余健</t>
  </si>
  <si>
    <t>1142110101827</t>
  </si>
  <si>
    <t>王世海</t>
  </si>
  <si>
    <t>1142110104014</t>
  </si>
  <si>
    <t>付明松</t>
  </si>
  <si>
    <t>1142110102206</t>
  </si>
  <si>
    <t>吴爽</t>
  </si>
  <si>
    <t>1142110105127</t>
  </si>
  <si>
    <t>曾利萍</t>
  </si>
  <si>
    <t>1142110104002</t>
  </si>
  <si>
    <t>14211101107022001</t>
  </si>
  <si>
    <t>市基层人社保障服务中心</t>
  </si>
  <si>
    <t>基层工作人员</t>
  </si>
  <si>
    <t>曾德华</t>
  </si>
  <si>
    <t>1142110102508</t>
  </si>
  <si>
    <t>张素馨</t>
  </si>
  <si>
    <t>1142110102709</t>
  </si>
  <si>
    <t>汪芷茜</t>
  </si>
  <si>
    <t>1142110104423</t>
  </si>
  <si>
    <t>李金华</t>
  </si>
  <si>
    <t>1142110100303</t>
  </si>
  <si>
    <t>项振宇</t>
  </si>
  <si>
    <t>1142110103516</t>
  </si>
  <si>
    <t>史众</t>
  </si>
  <si>
    <t>1142110103020</t>
  </si>
  <si>
    <t>14211101107022002</t>
  </si>
  <si>
    <t>基层 工作人员</t>
  </si>
  <si>
    <t>郭舒馨</t>
  </si>
  <si>
    <t>1142110104526</t>
  </si>
  <si>
    <t>王浩</t>
  </si>
  <si>
    <t>1142110105003</t>
  </si>
  <si>
    <t>李程玉</t>
  </si>
  <si>
    <t>1142110100924</t>
  </si>
  <si>
    <t>余博海</t>
  </si>
  <si>
    <t>1142110100320</t>
  </si>
  <si>
    <t>韩勇</t>
  </si>
  <si>
    <t>1142110100714</t>
  </si>
  <si>
    <t>14211101109024001</t>
  </si>
  <si>
    <t>个体私营经济协会</t>
  </si>
  <si>
    <t>综合管理岗</t>
  </si>
  <si>
    <t>罗雅婷</t>
  </si>
  <si>
    <t>1142110102908</t>
  </si>
  <si>
    <t>覃丽敏</t>
  </si>
  <si>
    <t>1142110102326</t>
  </si>
  <si>
    <t>余庆</t>
  </si>
  <si>
    <t>1142110104827</t>
  </si>
  <si>
    <t>董依依</t>
  </si>
  <si>
    <t>1142110102017</t>
  </si>
  <si>
    <t>孟琴博乐</t>
  </si>
  <si>
    <t>1142110104021</t>
  </si>
  <si>
    <t>吴雪意</t>
  </si>
  <si>
    <t>1142110104329</t>
  </si>
  <si>
    <t>14211101109025001</t>
  </si>
  <si>
    <t>行政许可技术审查中心</t>
  </si>
  <si>
    <t>食品安全技术评审岗</t>
  </si>
  <si>
    <t>王含</t>
  </si>
  <si>
    <t>1142110105619</t>
  </si>
  <si>
    <t>殷灿</t>
  </si>
  <si>
    <t>1142110102727</t>
  </si>
  <si>
    <t>曾元</t>
  </si>
  <si>
    <t>1142110104823</t>
  </si>
  <si>
    <t>14211101109025003</t>
  </si>
  <si>
    <t>新闻宣传岗</t>
  </si>
  <si>
    <t>朱晗</t>
  </si>
  <si>
    <t>1142110101317</t>
  </si>
  <si>
    <t>陈纵横</t>
  </si>
  <si>
    <t>1142110101222</t>
  </si>
  <si>
    <t>贺小芬</t>
  </si>
  <si>
    <t>1142110102527</t>
  </si>
  <si>
    <t>黄祥瑞</t>
  </si>
  <si>
    <t>1142110102904</t>
  </si>
  <si>
    <t>汪卓</t>
  </si>
  <si>
    <t>1142110101607</t>
  </si>
  <si>
    <t>何依然</t>
  </si>
  <si>
    <t>1142110103730</t>
  </si>
  <si>
    <t>14211101109025004</t>
  </si>
  <si>
    <t>财务管理岗</t>
  </si>
  <si>
    <t>皮晨雨</t>
  </si>
  <si>
    <t>1142110103018</t>
  </si>
  <si>
    <t>向飞雨</t>
  </si>
  <si>
    <t>1142110100903</t>
  </si>
  <si>
    <t>关馨</t>
  </si>
  <si>
    <t>1142110101714</t>
  </si>
  <si>
    <t>周杨</t>
  </si>
  <si>
    <t>1142110105113</t>
  </si>
  <si>
    <t>高兴芳</t>
  </si>
  <si>
    <t>1142110104224</t>
  </si>
  <si>
    <t>肖嘉</t>
  </si>
  <si>
    <t>1142110103907</t>
  </si>
  <si>
    <t>14211101110026001</t>
  </si>
  <si>
    <t>直属事业单位</t>
  </si>
  <si>
    <t>食品检验员</t>
  </si>
  <si>
    <t>罗威</t>
  </si>
  <si>
    <t>1142110103217</t>
  </si>
  <si>
    <t>刘文诚</t>
  </si>
  <si>
    <t>1142110102716</t>
  </si>
  <si>
    <t>李田甜</t>
  </si>
  <si>
    <t>1142110104627</t>
  </si>
  <si>
    <t>14211101111027001</t>
  </si>
  <si>
    <t>文化事业发展中心</t>
  </si>
  <si>
    <t>文献资料管理</t>
  </si>
  <si>
    <t>汪泓成</t>
  </si>
  <si>
    <t>1142110105204</t>
  </si>
  <si>
    <t>严方雨</t>
  </si>
  <si>
    <t>1142110105624</t>
  </si>
  <si>
    <t>杨智</t>
  </si>
  <si>
    <t>1142110101112</t>
  </si>
  <si>
    <t>14211101111028001</t>
  </si>
  <si>
    <t>曹禺祖居博物馆</t>
  </si>
  <si>
    <t>项目策划</t>
  </si>
  <si>
    <t>蒋创</t>
  </si>
  <si>
    <t>1142110105620</t>
  </si>
  <si>
    <t>田助桦</t>
  </si>
  <si>
    <t>1142110101929</t>
  </si>
  <si>
    <t>周震</t>
  </si>
  <si>
    <t>1142110100315</t>
  </si>
  <si>
    <t>胡世睿</t>
  </si>
  <si>
    <t>1142110103328</t>
  </si>
  <si>
    <t>李洪杰</t>
  </si>
  <si>
    <t>1142110100116</t>
  </si>
  <si>
    <t>谢芳</t>
  </si>
  <si>
    <t>1142110105626</t>
  </si>
  <si>
    <t>14211101112029001</t>
  </si>
  <si>
    <t>非公有制企业投诉服务中心</t>
  </si>
  <si>
    <t>彭惠子</t>
  </si>
  <si>
    <t>1142110104206</t>
  </si>
  <si>
    <t>廖丹</t>
  </si>
  <si>
    <t>1142110103319</t>
  </si>
  <si>
    <t>肖郧龙</t>
  </si>
  <si>
    <t>1142110103912</t>
  </si>
  <si>
    <t>14211101113030001</t>
  </si>
  <si>
    <t>广华寺办事处政务服务中心</t>
  </si>
  <si>
    <t>新闻宣传</t>
  </si>
  <si>
    <t>王雪琴</t>
  </si>
  <si>
    <t>1142110103308</t>
  </si>
  <si>
    <t>14211101113030002</t>
  </si>
  <si>
    <t>黄钰丹</t>
  </si>
  <si>
    <t>1142110103514</t>
  </si>
  <si>
    <t>田琴</t>
  </si>
  <si>
    <t>1142110102714</t>
  </si>
  <si>
    <t>马金彩</t>
  </si>
  <si>
    <t>1142110104706</t>
  </si>
  <si>
    <t>14211101114031001</t>
  </si>
  <si>
    <t>张金镇综合行政执法局</t>
  </si>
  <si>
    <t>王子锐</t>
  </si>
  <si>
    <t>1142110104607</t>
  </si>
  <si>
    <t>许承宝</t>
  </si>
  <si>
    <t>1142110103623</t>
  </si>
  <si>
    <t>彭田华</t>
  </si>
  <si>
    <t>1142110105422</t>
  </si>
  <si>
    <t>毕艳男</t>
  </si>
  <si>
    <t>1142110103008</t>
  </si>
  <si>
    <t>董吉祥</t>
  </si>
  <si>
    <t>1142110103015</t>
  </si>
  <si>
    <t>范相阳</t>
  </si>
  <si>
    <t>1142110103226</t>
  </si>
  <si>
    <t>14211101114032001</t>
  </si>
  <si>
    <t>张金镇政务服务中心</t>
  </si>
  <si>
    <t>詹小萌</t>
  </si>
  <si>
    <t>1142110102122</t>
  </si>
  <si>
    <t>陈明慧</t>
  </si>
  <si>
    <t>1142110100101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</si>
</sst>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6"/>
      <name val="仿宋"/>
      <family val="3"/>
    </font>
    <font>
      <sz val="20"/>
      <name val="方正小标宋简体"/>
      <family val="0"/>
    </font>
    <font>
      <sz val="11"/>
      <name val="黑体"/>
      <family val="3"/>
    </font>
    <font>
      <sz val="10"/>
      <name val="仿宋"/>
      <family val="3"/>
    </font>
    <font>
      <sz val="11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1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2" tint="-0.899980008602142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7"/>
  <sheetViews>
    <sheetView tabSelected="1" zoomScaleSheetLayoutView="100" workbookViewId="0" topLeftCell="A1">
      <selection activeCell="A3" sqref="A3"/>
    </sheetView>
  </sheetViews>
  <sheetFormatPr defaultColWidth="8.00390625" defaultRowHeight="15"/>
  <cols>
    <col min="1" max="1" width="5.140625" style="2" customWidth="1"/>
    <col min="2" max="2" width="8.8515625" style="2" customWidth="1"/>
    <col min="3" max="3" width="14.8515625" style="2" customWidth="1"/>
    <col min="4" max="4" width="16.140625" style="2" customWidth="1"/>
    <col min="5" max="6" width="5.7109375" style="2" customWidth="1"/>
    <col min="7" max="7" width="7.00390625" style="3" customWidth="1"/>
    <col min="8" max="8" width="5.8515625" style="3" customWidth="1"/>
    <col min="9" max="11" width="6.7109375" style="3" customWidth="1"/>
    <col min="12" max="12" width="7.57421875" style="3" customWidth="1"/>
    <col min="13" max="13" width="6.7109375" style="3" customWidth="1"/>
    <col min="14" max="14" width="22.140625" style="4" customWidth="1"/>
    <col min="15" max="15" width="15.421875" style="2" customWidth="1"/>
    <col min="16" max="16" width="4.57421875" style="2" customWidth="1"/>
    <col min="17" max="17" width="7.8515625" style="2" customWidth="1"/>
    <col min="18" max="250" width="8.00390625" style="2" customWidth="1"/>
    <col min="251" max="16384" width="8.00390625" style="5" customWidth="1"/>
  </cols>
  <sheetData>
    <row r="1" spans="1:3" ht="21" customHeight="1">
      <c r="A1" s="6" t="s">
        <v>0</v>
      </c>
      <c r="B1" s="6"/>
      <c r="C1" s="6"/>
    </row>
    <row r="2" spans="1:17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1" customFormat="1" ht="40.5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8" t="s">
        <v>15</v>
      </c>
      <c r="O3" s="8" t="s">
        <v>16</v>
      </c>
      <c r="P3" s="9" t="s">
        <v>17</v>
      </c>
      <c r="Q3" s="19" t="s">
        <v>18</v>
      </c>
    </row>
    <row r="4" spans="1:17" ht="15">
      <c r="A4" s="11" t="str">
        <f>IF(K4&lt;&gt;"",TEXT(SUMPRODUCT(($D$4:$D$167=D4)*($M$4:$M$167&gt;M4))+1,"00"),"")</f>
        <v>01</v>
      </c>
      <c r="B4" s="12" t="s">
        <v>19</v>
      </c>
      <c r="C4" s="13" t="s">
        <v>20</v>
      </c>
      <c r="D4" s="14" t="s">
        <v>21</v>
      </c>
      <c r="E4" s="13">
        <v>92</v>
      </c>
      <c r="F4" s="13">
        <v>104</v>
      </c>
      <c r="G4" s="15">
        <f aca="true" t="shared" si="0" ref="G4:G67">IF(E4&gt;0,(E4+F4)/3,"")</f>
        <v>65.3333333333333</v>
      </c>
      <c r="H4" s="15">
        <v>5</v>
      </c>
      <c r="I4" s="15">
        <v>70.3333333333333</v>
      </c>
      <c r="J4" s="15">
        <v>28.1333333333333</v>
      </c>
      <c r="K4" s="15">
        <v>86.4</v>
      </c>
      <c r="L4" s="15">
        <f aca="true" t="shared" si="1" ref="L4:L67">IF(K4="",-1,K4*0.6)</f>
        <v>51.84</v>
      </c>
      <c r="M4" s="15">
        <f aca="true" t="shared" si="2" ref="M4:M67">IF(K4="",-1,J4+L4)</f>
        <v>79.9733333333333</v>
      </c>
      <c r="N4" s="16" t="s">
        <v>22</v>
      </c>
      <c r="O4" s="17" t="s">
        <v>23</v>
      </c>
      <c r="P4" s="13">
        <v>2</v>
      </c>
      <c r="Q4" s="20">
        <f aca="true" t="shared" si="3" ref="Q4:Q67">IF(K4="","面试缺考","")</f>
      </c>
    </row>
    <row r="5" spans="1:17" ht="15">
      <c r="A5" s="11" t="str">
        <f>IF(K5&lt;&gt;"",TEXT(SUMPRODUCT(($D$4:$D$167=D5)*($M$4:$M$167&gt;M5))+1,"00"),"")</f>
        <v>02</v>
      </c>
      <c r="B5" s="12" t="s">
        <v>24</v>
      </c>
      <c r="C5" s="13" t="s">
        <v>25</v>
      </c>
      <c r="D5" s="14" t="s">
        <v>21</v>
      </c>
      <c r="E5" s="13">
        <v>96</v>
      </c>
      <c r="F5" s="13">
        <v>117</v>
      </c>
      <c r="G5" s="15">
        <f t="shared" si="0"/>
        <v>71</v>
      </c>
      <c r="H5" s="15"/>
      <c r="I5" s="15">
        <v>71</v>
      </c>
      <c r="J5" s="15">
        <v>28.4</v>
      </c>
      <c r="K5" s="15">
        <v>85.6</v>
      </c>
      <c r="L5" s="15">
        <f t="shared" si="1"/>
        <v>51.36</v>
      </c>
      <c r="M5" s="15">
        <f t="shared" si="2"/>
        <v>79.76</v>
      </c>
      <c r="N5" s="16" t="s">
        <v>22</v>
      </c>
      <c r="O5" s="17" t="s">
        <v>23</v>
      </c>
      <c r="P5" s="13">
        <v>2</v>
      </c>
      <c r="Q5" s="20">
        <f t="shared" si="3"/>
      </c>
    </row>
    <row r="6" spans="1:17" ht="15">
      <c r="A6" s="11" t="str">
        <f>IF(K6&lt;&gt;"",TEXT(SUMPRODUCT(($D$4:$D$167=D6)*($M$4:$M$167&gt;M6))+1,"00"),"")</f>
        <v>03</v>
      </c>
      <c r="B6" s="12" t="s">
        <v>26</v>
      </c>
      <c r="C6" s="13" t="s">
        <v>27</v>
      </c>
      <c r="D6" s="14" t="s">
        <v>21</v>
      </c>
      <c r="E6" s="13">
        <v>109</v>
      </c>
      <c r="F6" s="13">
        <v>123.5</v>
      </c>
      <c r="G6" s="15">
        <f t="shared" si="0"/>
        <v>77.5</v>
      </c>
      <c r="H6" s="15"/>
      <c r="I6" s="15">
        <v>77.5</v>
      </c>
      <c r="J6" s="15">
        <v>31</v>
      </c>
      <c r="K6" s="15">
        <v>80.8</v>
      </c>
      <c r="L6" s="15">
        <f t="shared" si="1"/>
        <v>48.48</v>
      </c>
      <c r="M6" s="15">
        <f t="shared" si="2"/>
        <v>79.48</v>
      </c>
      <c r="N6" s="16" t="s">
        <v>22</v>
      </c>
      <c r="O6" s="17" t="s">
        <v>23</v>
      </c>
      <c r="P6" s="13">
        <v>2</v>
      </c>
      <c r="Q6" s="20">
        <f t="shared" si="3"/>
      </c>
    </row>
    <row r="7" spans="1:17" ht="15">
      <c r="A7" s="11" t="str">
        <f>IF(K7&lt;&gt;"",TEXT(SUMPRODUCT(($D$4:$D$167=D7)*($M$4:$M$167&gt;M7))+1,"00"),"")</f>
        <v>04</v>
      </c>
      <c r="B7" s="12" t="s">
        <v>28</v>
      </c>
      <c r="C7" s="13" t="s">
        <v>29</v>
      </c>
      <c r="D7" s="14" t="s">
        <v>21</v>
      </c>
      <c r="E7" s="13">
        <v>104</v>
      </c>
      <c r="F7" s="13">
        <v>108.5</v>
      </c>
      <c r="G7" s="15">
        <f t="shared" si="0"/>
        <v>70.8333333333333</v>
      </c>
      <c r="H7" s="15"/>
      <c r="I7" s="15">
        <v>70.8333333333333</v>
      </c>
      <c r="J7" s="15">
        <v>28.3333333333333</v>
      </c>
      <c r="K7" s="15">
        <v>82.8</v>
      </c>
      <c r="L7" s="15">
        <f t="shared" si="1"/>
        <v>49.68</v>
      </c>
      <c r="M7" s="15">
        <f t="shared" si="2"/>
        <v>78.0133333333333</v>
      </c>
      <c r="N7" s="16" t="s">
        <v>22</v>
      </c>
      <c r="O7" s="17" t="s">
        <v>23</v>
      </c>
      <c r="P7" s="13">
        <v>2</v>
      </c>
      <c r="Q7" s="20">
        <f t="shared" si="3"/>
      </c>
    </row>
    <row r="8" spans="1:17" ht="15">
      <c r="A8" s="11" t="str">
        <f>IF(K8&lt;&gt;"",TEXT(SUMPRODUCT(($D$4:$D$167=D8)*($M$4:$M$167&gt;M8))+1,"00"),"")</f>
        <v>05</v>
      </c>
      <c r="B8" s="12" t="s">
        <v>30</v>
      </c>
      <c r="C8" s="13" t="s">
        <v>31</v>
      </c>
      <c r="D8" s="14" t="s">
        <v>21</v>
      </c>
      <c r="E8" s="13">
        <v>113</v>
      </c>
      <c r="F8" s="13">
        <v>106.5</v>
      </c>
      <c r="G8" s="15">
        <f t="shared" si="0"/>
        <v>73.1666666666667</v>
      </c>
      <c r="H8" s="15"/>
      <c r="I8" s="15">
        <v>73.1666666666667</v>
      </c>
      <c r="J8" s="15">
        <v>29.2666666666667</v>
      </c>
      <c r="K8" s="15">
        <v>78.4</v>
      </c>
      <c r="L8" s="15">
        <f t="shared" si="1"/>
        <v>47.04</v>
      </c>
      <c r="M8" s="15">
        <f t="shared" si="2"/>
        <v>76.3066666666667</v>
      </c>
      <c r="N8" s="16" t="s">
        <v>22</v>
      </c>
      <c r="O8" s="17" t="s">
        <v>23</v>
      </c>
      <c r="P8" s="13">
        <v>2</v>
      </c>
      <c r="Q8" s="20">
        <f t="shared" si="3"/>
      </c>
    </row>
    <row r="9" spans="1:17" ht="15">
      <c r="A9" s="11">
        <f>IF(K9&lt;&gt;"",TEXT(SUMPRODUCT(($D$4:$D$167=D9)*($M$4:$M$167&gt;M9))+1,"00"),"")</f>
      </c>
      <c r="B9" s="12" t="s">
        <v>32</v>
      </c>
      <c r="C9" s="13" t="s">
        <v>33</v>
      </c>
      <c r="D9" s="14" t="s">
        <v>21</v>
      </c>
      <c r="E9" s="13">
        <v>111</v>
      </c>
      <c r="F9" s="13">
        <v>103.5</v>
      </c>
      <c r="G9" s="15">
        <f t="shared" si="0"/>
        <v>71.5</v>
      </c>
      <c r="H9" s="15"/>
      <c r="I9" s="15">
        <v>71.5</v>
      </c>
      <c r="J9" s="15">
        <v>28.6</v>
      </c>
      <c r="K9" s="15"/>
      <c r="L9" s="18">
        <f t="shared" si="1"/>
        <v>-1</v>
      </c>
      <c r="M9" s="15">
        <f t="shared" si="2"/>
        <v>-1</v>
      </c>
      <c r="N9" s="16" t="s">
        <v>22</v>
      </c>
      <c r="O9" s="17" t="s">
        <v>23</v>
      </c>
      <c r="P9" s="13">
        <v>2</v>
      </c>
      <c r="Q9" s="20" t="str">
        <f t="shared" si="3"/>
        <v>面试缺考</v>
      </c>
    </row>
    <row r="10" spans="1:17" ht="15">
      <c r="A10" s="11" t="str">
        <f>IF(K10&lt;&gt;"",TEXT(SUMPRODUCT(($D$4:$D$167=D10)*($M$4:$M$167&gt;M10))+1,"00"),"")</f>
        <v>01</v>
      </c>
      <c r="B10" s="12" t="s">
        <v>34</v>
      </c>
      <c r="C10" s="13" t="s">
        <v>35</v>
      </c>
      <c r="D10" s="14" t="s">
        <v>36</v>
      </c>
      <c r="E10" s="13">
        <v>112</v>
      </c>
      <c r="F10" s="13">
        <v>107</v>
      </c>
      <c r="G10" s="15">
        <f t="shared" si="0"/>
        <v>73</v>
      </c>
      <c r="H10" s="15"/>
      <c r="I10" s="15">
        <v>73</v>
      </c>
      <c r="J10" s="15">
        <v>29.2</v>
      </c>
      <c r="K10" s="15">
        <v>84.4</v>
      </c>
      <c r="L10" s="15">
        <f t="shared" si="1"/>
        <v>50.64</v>
      </c>
      <c r="M10" s="15">
        <f t="shared" si="2"/>
        <v>79.84</v>
      </c>
      <c r="N10" s="16" t="s">
        <v>37</v>
      </c>
      <c r="O10" s="17" t="s">
        <v>23</v>
      </c>
      <c r="P10" s="13">
        <v>1</v>
      </c>
      <c r="Q10" s="20">
        <f t="shared" si="3"/>
      </c>
    </row>
    <row r="11" spans="1:17" ht="15">
      <c r="A11" s="11" t="str">
        <f>IF(K11&lt;&gt;"",TEXT(SUMPRODUCT(($D$4:$D$167=D11)*($M$4:$M$167&gt;M11))+1,"00"),"")</f>
        <v>02</v>
      </c>
      <c r="B11" s="12" t="s">
        <v>38</v>
      </c>
      <c r="C11" s="13" t="s">
        <v>39</v>
      </c>
      <c r="D11" s="14" t="s">
        <v>36</v>
      </c>
      <c r="E11" s="13">
        <v>97</v>
      </c>
      <c r="F11" s="13">
        <v>106</v>
      </c>
      <c r="G11" s="15">
        <f t="shared" si="0"/>
        <v>67.6666666666667</v>
      </c>
      <c r="H11" s="15"/>
      <c r="I11" s="15">
        <v>67.6666666666667</v>
      </c>
      <c r="J11" s="15">
        <v>27.0666666666667</v>
      </c>
      <c r="K11" s="15">
        <v>86.2</v>
      </c>
      <c r="L11" s="15">
        <f t="shared" si="1"/>
        <v>51.72</v>
      </c>
      <c r="M11" s="15">
        <f t="shared" si="2"/>
        <v>78.7866666666667</v>
      </c>
      <c r="N11" s="16" t="s">
        <v>37</v>
      </c>
      <c r="O11" s="17" t="s">
        <v>23</v>
      </c>
      <c r="P11" s="13">
        <v>1</v>
      </c>
      <c r="Q11" s="20">
        <f t="shared" si="3"/>
      </c>
    </row>
    <row r="12" spans="1:17" ht="15">
      <c r="A12" s="11" t="str">
        <f>IF(K12&lt;&gt;"",TEXT(SUMPRODUCT(($D$4:$D$167=D12)*($M$4:$M$167&gt;M12))+1,"00"),"")</f>
        <v>03</v>
      </c>
      <c r="B12" s="12" t="s">
        <v>40</v>
      </c>
      <c r="C12" s="13" t="s">
        <v>41</v>
      </c>
      <c r="D12" s="14" t="s">
        <v>36</v>
      </c>
      <c r="E12" s="13">
        <v>87</v>
      </c>
      <c r="F12" s="13">
        <v>99</v>
      </c>
      <c r="G12" s="15">
        <f t="shared" si="0"/>
        <v>62</v>
      </c>
      <c r="H12" s="15"/>
      <c r="I12" s="15">
        <v>62</v>
      </c>
      <c r="J12" s="15">
        <v>24.8</v>
      </c>
      <c r="K12" s="15">
        <v>84.2</v>
      </c>
      <c r="L12" s="15">
        <f t="shared" si="1"/>
        <v>50.52</v>
      </c>
      <c r="M12" s="15">
        <f t="shared" si="2"/>
        <v>75.32</v>
      </c>
      <c r="N12" s="16" t="s">
        <v>37</v>
      </c>
      <c r="O12" s="17" t="s">
        <v>23</v>
      </c>
      <c r="P12" s="13">
        <v>1</v>
      </c>
      <c r="Q12" s="20">
        <f t="shared" si="3"/>
      </c>
    </row>
    <row r="13" spans="1:17" ht="15">
      <c r="A13" s="11" t="str">
        <f>IF(K13&lt;&gt;"",TEXT(SUMPRODUCT(($D$4:$D$167=D13)*($M$4:$M$167&gt;M13))+1,"00"),"")</f>
        <v>01</v>
      </c>
      <c r="B13" s="12" t="s">
        <v>42</v>
      </c>
      <c r="C13" s="13" t="s">
        <v>43</v>
      </c>
      <c r="D13" s="14" t="s">
        <v>44</v>
      </c>
      <c r="E13" s="13">
        <v>74</v>
      </c>
      <c r="F13" s="13">
        <v>108.5</v>
      </c>
      <c r="G13" s="15">
        <f t="shared" si="0"/>
        <v>60.8333333333333</v>
      </c>
      <c r="H13" s="15"/>
      <c r="I13" s="15">
        <v>60.8333333333333</v>
      </c>
      <c r="J13" s="15">
        <v>24.3333333333333</v>
      </c>
      <c r="K13" s="15">
        <v>89.5</v>
      </c>
      <c r="L13" s="15">
        <f t="shared" si="1"/>
        <v>53.7</v>
      </c>
      <c r="M13" s="15">
        <f t="shared" si="2"/>
        <v>78.0333333333333</v>
      </c>
      <c r="N13" s="16" t="s">
        <v>45</v>
      </c>
      <c r="O13" s="17" t="s">
        <v>23</v>
      </c>
      <c r="P13" s="13">
        <v>1</v>
      </c>
      <c r="Q13" s="20">
        <f t="shared" si="3"/>
      </c>
    </row>
    <row r="14" spans="1:17" ht="15">
      <c r="A14" s="11" t="str">
        <f>IF(K14&lt;&gt;"",TEXT(SUMPRODUCT(($D$4:$D$167=D14)*($M$4:$M$167&gt;M14))+1,"00"),"")</f>
        <v>02</v>
      </c>
      <c r="B14" s="12" t="s">
        <v>46</v>
      </c>
      <c r="C14" s="13" t="s">
        <v>47</v>
      </c>
      <c r="D14" s="14" t="s">
        <v>44</v>
      </c>
      <c r="E14" s="13">
        <v>74</v>
      </c>
      <c r="F14" s="13">
        <v>107</v>
      </c>
      <c r="G14" s="15">
        <f t="shared" si="0"/>
        <v>60.3333333333333</v>
      </c>
      <c r="H14" s="15"/>
      <c r="I14" s="15">
        <v>60.3333333333333</v>
      </c>
      <c r="J14" s="15">
        <v>24.1333333333333</v>
      </c>
      <c r="K14" s="15">
        <v>87.8</v>
      </c>
      <c r="L14" s="15">
        <f t="shared" si="1"/>
        <v>52.68</v>
      </c>
      <c r="M14" s="15">
        <f t="shared" si="2"/>
        <v>76.8133333333333</v>
      </c>
      <c r="N14" s="16" t="s">
        <v>45</v>
      </c>
      <c r="O14" s="17" t="s">
        <v>23</v>
      </c>
      <c r="P14" s="13">
        <v>1</v>
      </c>
      <c r="Q14" s="20">
        <f t="shared" si="3"/>
      </c>
    </row>
    <row r="15" spans="1:17" ht="15">
      <c r="A15" s="11">
        <f>IF(K15&lt;&gt;"",TEXT(SUMPRODUCT(($D$4:$D$167=D15)*($M$4:$M$167&gt;M15))+1,"00"),"")</f>
      </c>
      <c r="B15" s="12" t="s">
        <v>48</v>
      </c>
      <c r="C15" s="13" t="s">
        <v>49</v>
      </c>
      <c r="D15" s="14" t="s">
        <v>44</v>
      </c>
      <c r="E15" s="13">
        <v>94</v>
      </c>
      <c r="F15" s="13">
        <v>103</v>
      </c>
      <c r="G15" s="15">
        <f t="shared" si="0"/>
        <v>65.6666666666667</v>
      </c>
      <c r="H15" s="15"/>
      <c r="I15" s="15">
        <v>65.6666666666667</v>
      </c>
      <c r="J15" s="15">
        <v>26.2666666666667</v>
      </c>
      <c r="K15" s="15"/>
      <c r="L15" s="15">
        <f t="shared" si="1"/>
        <v>-1</v>
      </c>
      <c r="M15" s="15">
        <f t="shared" si="2"/>
        <v>-1</v>
      </c>
      <c r="N15" s="16" t="s">
        <v>45</v>
      </c>
      <c r="O15" s="17" t="s">
        <v>23</v>
      </c>
      <c r="P15" s="13">
        <v>1</v>
      </c>
      <c r="Q15" s="20" t="str">
        <f t="shared" si="3"/>
        <v>面试缺考</v>
      </c>
    </row>
    <row r="16" spans="1:17" ht="15">
      <c r="A16" s="11" t="str">
        <f>IF(K16&lt;&gt;"",TEXT(SUMPRODUCT(($D$4:$D$167=D16)*($M$4:$M$167&gt;M16))+1,"00"),"")</f>
        <v>01</v>
      </c>
      <c r="B16" s="12" t="s">
        <v>50</v>
      </c>
      <c r="C16" s="13" t="s">
        <v>51</v>
      </c>
      <c r="D16" s="14" t="s">
        <v>52</v>
      </c>
      <c r="E16" s="13">
        <v>99</v>
      </c>
      <c r="F16" s="13">
        <v>94</v>
      </c>
      <c r="G16" s="15">
        <f t="shared" si="0"/>
        <v>64.3333333333333</v>
      </c>
      <c r="H16" s="15"/>
      <c r="I16" s="15">
        <v>64.3333333333333</v>
      </c>
      <c r="J16" s="15">
        <v>25.7333333333333</v>
      </c>
      <c r="K16" s="15">
        <v>82.8</v>
      </c>
      <c r="L16" s="15">
        <f t="shared" si="1"/>
        <v>49.68</v>
      </c>
      <c r="M16" s="15">
        <f t="shared" si="2"/>
        <v>75.4133333333333</v>
      </c>
      <c r="N16" s="16" t="s">
        <v>53</v>
      </c>
      <c r="O16" s="17" t="s">
        <v>23</v>
      </c>
      <c r="P16" s="13">
        <v>1</v>
      </c>
      <c r="Q16" s="20">
        <f t="shared" si="3"/>
      </c>
    </row>
    <row r="17" spans="1:17" ht="15">
      <c r="A17" s="11" t="str">
        <f>IF(K17&lt;&gt;"",TEXT(SUMPRODUCT(($D$4:$D$167=D17)*($M$4:$M$167&gt;M17))+1,"00"),"")</f>
        <v>02</v>
      </c>
      <c r="B17" s="12" t="s">
        <v>54</v>
      </c>
      <c r="C17" s="13" t="s">
        <v>55</v>
      </c>
      <c r="D17" s="14" t="s">
        <v>52</v>
      </c>
      <c r="E17" s="13">
        <v>104.5</v>
      </c>
      <c r="F17" s="13">
        <v>75.5</v>
      </c>
      <c r="G17" s="15">
        <f t="shared" si="0"/>
        <v>60</v>
      </c>
      <c r="H17" s="15"/>
      <c r="I17" s="15">
        <v>60</v>
      </c>
      <c r="J17" s="15">
        <v>24</v>
      </c>
      <c r="K17" s="15">
        <v>84</v>
      </c>
      <c r="L17" s="15">
        <f t="shared" si="1"/>
        <v>50.4</v>
      </c>
      <c r="M17" s="15">
        <f t="shared" si="2"/>
        <v>74.4</v>
      </c>
      <c r="N17" s="16" t="s">
        <v>53</v>
      </c>
      <c r="O17" s="17" t="s">
        <v>23</v>
      </c>
      <c r="P17" s="13">
        <v>1</v>
      </c>
      <c r="Q17" s="20">
        <f t="shared" si="3"/>
      </c>
    </row>
    <row r="18" spans="1:17" ht="15">
      <c r="A18" s="11" t="str">
        <f>IF(K18&lt;&gt;"",TEXT(SUMPRODUCT(($D$4:$D$167=D18)*($M$4:$M$167&gt;M18))+1,"00"),"")</f>
        <v>03</v>
      </c>
      <c r="B18" s="12" t="s">
        <v>56</v>
      </c>
      <c r="C18" s="13" t="s">
        <v>57</v>
      </c>
      <c r="D18" s="14" t="s">
        <v>52</v>
      </c>
      <c r="E18" s="13">
        <v>76.5</v>
      </c>
      <c r="F18" s="13">
        <v>98.5</v>
      </c>
      <c r="G18" s="15">
        <f t="shared" si="0"/>
        <v>58.3333333333333</v>
      </c>
      <c r="H18" s="15"/>
      <c r="I18" s="15">
        <v>58.3333333333333</v>
      </c>
      <c r="J18" s="15">
        <v>23.3333333333333</v>
      </c>
      <c r="K18" s="15">
        <v>83.4</v>
      </c>
      <c r="L18" s="15">
        <f t="shared" si="1"/>
        <v>50.04</v>
      </c>
      <c r="M18" s="15">
        <f t="shared" si="2"/>
        <v>73.3733333333333</v>
      </c>
      <c r="N18" s="16" t="s">
        <v>53</v>
      </c>
      <c r="O18" s="17" t="s">
        <v>23</v>
      </c>
      <c r="P18" s="13">
        <v>1</v>
      </c>
      <c r="Q18" s="20">
        <f t="shared" si="3"/>
      </c>
    </row>
    <row r="19" spans="1:17" ht="15">
      <c r="A19" s="11" t="str">
        <f>IF(K19&lt;&gt;"",TEXT(SUMPRODUCT(($D$4:$D$167=D19)*($M$4:$M$167&gt;M19))+1,"00"),"")</f>
        <v>01</v>
      </c>
      <c r="B19" s="12" t="s">
        <v>58</v>
      </c>
      <c r="C19" s="13" t="s">
        <v>59</v>
      </c>
      <c r="D19" s="14" t="s">
        <v>60</v>
      </c>
      <c r="E19" s="13">
        <v>86.5</v>
      </c>
      <c r="F19" s="13">
        <v>102</v>
      </c>
      <c r="G19" s="15">
        <f t="shared" si="0"/>
        <v>62.8333333333333</v>
      </c>
      <c r="H19" s="15"/>
      <c r="I19" s="15">
        <v>62.8333333333333</v>
      </c>
      <c r="J19" s="15">
        <v>25.1333333333333</v>
      </c>
      <c r="K19" s="15">
        <v>84.8</v>
      </c>
      <c r="L19" s="15">
        <f t="shared" si="1"/>
        <v>50.88</v>
      </c>
      <c r="M19" s="15">
        <f t="shared" si="2"/>
        <v>76.0133333333333</v>
      </c>
      <c r="N19" s="16" t="s">
        <v>61</v>
      </c>
      <c r="O19" s="17" t="s">
        <v>62</v>
      </c>
      <c r="P19" s="13">
        <v>1</v>
      </c>
      <c r="Q19" s="20">
        <f t="shared" si="3"/>
      </c>
    </row>
    <row r="20" spans="1:17" ht="15">
      <c r="A20" s="11" t="str">
        <f>IF(K20&lt;&gt;"",TEXT(SUMPRODUCT(($D$4:$D$167=D20)*($M$4:$M$167&gt;M20))+1,"00"),"")</f>
        <v>02</v>
      </c>
      <c r="B20" s="12" t="s">
        <v>63</v>
      </c>
      <c r="C20" s="13" t="s">
        <v>64</v>
      </c>
      <c r="D20" s="14" t="s">
        <v>60</v>
      </c>
      <c r="E20" s="13">
        <v>73.5</v>
      </c>
      <c r="F20" s="13">
        <v>109</v>
      </c>
      <c r="G20" s="15">
        <f t="shared" si="0"/>
        <v>60.8333333333333</v>
      </c>
      <c r="H20" s="15"/>
      <c r="I20" s="15">
        <v>60.8333333333333</v>
      </c>
      <c r="J20" s="15">
        <v>24.3333333333333</v>
      </c>
      <c r="K20" s="15">
        <v>85.6</v>
      </c>
      <c r="L20" s="15">
        <f t="shared" si="1"/>
        <v>51.36</v>
      </c>
      <c r="M20" s="15">
        <f t="shared" si="2"/>
        <v>75.6933333333333</v>
      </c>
      <c r="N20" s="16" t="s">
        <v>61</v>
      </c>
      <c r="O20" s="17" t="s">
        <v>62</v>
      </c>
      <c r="P20" s="13">
        <v>1</v>
      </c>
      <c r="Q20" s="20">
        <f t="shared" si="3"/>
      </c>
    </row>
    <row r="21" spans="1:17" ht="15">
      <c r="A21" s="11" t="str">
        <f>IF(K21&lt;&gt;"",TEXT(SUMPRODUCT(($D$4:$D$167=D21)*($M$4:$M$167&gt;M21))+1,"00"),"")</f>
        <v>03</v>
      </c>
      <c r="B21" s="12" t="s">
        <v>65</v>
      </c>
      <c r="C21" s="13" t="s">
        <v>66</v>
      </c>
      <c r="D21" s="14" t="s">
        <v>60</v>
      </c>
      <c r="E21" s="13">
        <v>71</v>
      </c>
      <c r="F21" s="13">
        <v>110.5</v>
      </c>
      <c r="G21" s="15">
        <f t="shared" si="0"/>
        <v>60.5</v>
      </c>
      <c r="H21" s="15"/>
      <c r="I21" s="15">
        <v>60.5</v>
      </c>
      <c r="J21" s="15">
        <v>24.2</v>
      </c>
      <c r="K21" s="15">
        <v>82</v>
      </c>
      <c r="L21" s="15">
        <f t="shared" si="1"/>
        <v>49.2</v>
      </c>
      <c r="M21" s="15">
        <f t="shared" si="2"/>
        <v>73.4</v>
      </c>
      <c r="N21" s="16" t="s">
        <v>61</v>
      </c>
      <c r="O21" s="17" t="s">
        <v>62</v>
      </c>
      <c r="P21" s="13">
        <v>1</v>
      </c>
      <c r="Q21" s="20">
        <f t="shared" si="3"/>
      </c>
    </row>
    <row r="22" spans="1:17" ht="15">
      <c r="A22" s="11" t="str">
        <f>IF(K22&lt;&gt;"",TEXT(SUMPRODUCT(($D$4:$D$167=D22)*($M$4:$M$167&gt;M22))+1,"00"),"")</f>
        <v>01</v>
      </c>
      <c r="B22" s="12" t="s">
        <v>67</v>
      </c>
      <c r="C22" s="13" t="s">
        <v>68</v>
      </c>
      <c r="D22" s="21" t="s">
        <v>69</v>
      </c>
      <c r="E22" s="13">
        <v>68</v>
      </c>
      <c r="F22" s="13">
        <v>92</v>
      </c>
      <c r="G22" s="15">
        <f t="shared" si="0"/>
        <v>53.3333333333333</v>
      </c>
      <c r="H22" s="15"/>
      <c r="I22" s="15">
        <v>53.3333333333333</v>
      </c>
      <c r="J22" s="15">
        <v>21.3333333333333</v>
      </c>
      <c r="K22" s="15">
        <v>83.4</v>
      </c>
      <c r="L22" s="15">
        <f t="shared" si="1"/>
        <v>50.04</v>
      </c>
      <c r="M22" s="15">
        <f t="shared" si="2"/>
        <v>71.3733333333333</v>
      </c>
      <c r="N22" s="16" t="s">
        <v>70</v>
      </c>
      <c r="O22" s="17" t="s">
        <v>71</v>
      </c>
      <c r="P22" s="13">
        <v>1</v>
      </c>
      <c r="Q22" s="20">
        <f t="shared" si="3"/>
      </c>
    </row>
    <row r="23" spans="1:17" ht="15">
      <c r="A23" s="11" t="str">
        <f>IF(K23&lt;&gt;"",TEXT(SUMPRODUCT(($D$4:$D$167=D23)*($M$4:$M$167&gt;M23))+1,"00"),"")</f>
        <v>01</v>
      </c>
      <c r="B23" s="12" t="s">
        <v>72</v>
      </c>
      <c r="C23" s="13" t="s">
        <v>73</v>
      </c>
      <c r="D23" s="21" t="s">
        <v>74</v>
      </c>
      <c r="E23" s="13">
        <v>94</v>
      </c>
      <c r="F23" s="13">
        <v>100</v>
      </c>
      <c r="G23" s="15">
        <f t="shared" si="0"/>
        <v>64.6666666666667</v>
      </c>
      <c r="H23" s="15"/>
      <c r="I23" s="15">
        <v>64.6666666666667</v>
      </c>
      <c r="J23" s="15">
        <v>25.8666666666667</v>
      </c>
      <c r="K23" s="15">
        <v>77.8</v>
      </c>
      <c r="L23" s="15">
        <f t="shared" si="1"/>
        <v>46.68</v>
      </c>
      <c r="M23" s="15">
        <f t="shared" si="2"/>
        <v>72.5466666666667</v>
      </c>
      <c r="N23" s="16" t="s">
        <v>75</v>
      </c>
      <c r="O23" s="17" t="s">
        <v>71</v>
      </c>
      <c r="P23" s="13">
        <v>1</v>
      </c>
      <c r="Q23" s="20">
        <f t="shared" si="3"/>
      </c>
    </row>
    <row r="24" spans="1:17" ht="15">
      <c r="A24" s="11" t="str">
        <f>IF(K24&lt;&gt;"",TEXT(SUMPRODUCT(($D$4:$D$167=D24)*($M$4:$M$167&gt;M24))+1,"00"),"")</f>
        <v>01</v>
      </c>
      <c r="B24" s="12" t="s">
        <v>76</v>
      </c>
      <c r="C24" s="13" t="s">
        <v>77</v>
      </c>
      <c r="D24" s="14" t="s">
        <v>78</v>
      </c>
      <c r="E24" s="13">
        <v>90</v>
      </c>
      <c r="F24" s="13">
        <v>122</v>
      </c>
      <c r="G24" s="15">
        <f t="shared" si="0"/>
        <v>70.6666666666667</v>
      </c>
      <c r="H24" s="15"/>
      <c r="I24" s="15">
        <v>70.6666666666667</v>
      </c>
      <c r="J24" s="15">
        <v>28.2666666666667</v>
      </c>
      <c r="K24" s="15">
        <v>86.4</v>
      </c>
      <c r="L24" s="15">
        <f t="shared" si="1"/>
        <v>51.84</v>
      </c>
      <c r="M24" s="15">
        <f t="shared" si="2"/>
        <v>80.1066666666667</v>
      </c>
      <c r="N24" s="16" t="s">
        <v>79</v>
      </c>
      <c r="O24" s="17" t="s">
        <v>80</v>
      </c>
      <c r="P24" s="13">
        <v>1</v>
      </c>
      <c r="Q24" s="20">
        <f t="shared" si="3"/>
      </c>
    </row>
    <row r="25" spans="1:17" ht="15">
      <c r="A25" s="11" t="str">
        <f>IF(K25&lt;&gt;"",TEXT(SUMPRODUCT(($D$4:$D$167=D25)*($M$4:$M$167&gt;M25))+1,"00"),"")</f>
        <v>02</v>
      </c>
      <c r="B25" s="12" t="s">
        <v>81</v>
      </c>
      <c r="C25" s="13" t="s">
        <v>82</v>
      </c>
      <c r="D25" s="14" t="s">
        <v>78</v>
      </c>
      <c r="E25" s="13">
        <v>93</v>
      </c>
      <c r="F25" s="13">
        <v>119.5</v>
      </c>
      <c r="G25" s="15">
        <f t="shared" si="0"/>
        <v>70.8333333333333</v>
      </c>
      <c r="H25" s="15"/>
      <c r="I25" s="15">
        <v>70.8333333333333</v>
      </c>
      <c r="J25" s="15">
        <v>28.3333333333333</v>
      </c>
      <c r="K25" s="15">
        <v>85.8</v>
      </c>
      <c r="L25" s="15">
        <f t="shared" si="1"/>
        <v>51.48</v>
      </c>
      <c r="M25" s="15">
        <f t="shared" si="2"/>
        <v>79.8133333333333</v>
      </c>
      <c r="N25" s="16" t="s">
        <v>79</v>
      </c>
      <c r="O25" s="17" t="s">
        <v>80</v>
      </c>
      <c r="P25" s="13">
        <v>1</v>
      </c>
      <c r="Q25" s="20">
        <f t="shared" si="3"/>
      </c>
    </row>
    <row r="26" spans="1:17" ht="15">
      <c r="A26" s="11" t="str">
        <f>IF(K26&lt;&gt;"",TEXT(SUMPRODUCT(($D$4:$D$167=D26)*($M$4:$M$167&gt;M26))+1,"00"),"")</f>
        <v>03</v>
      </c>
      <c r="B26" s="12" t="s">
        <v>83</v>
      </c>
      <c r="C26" s="13" t="s">
        <v>84</v>
      </c>
      <c r="D26" s="14" t="s">
        <v>78</v>
      </c>
      <c r="E26" s="13">
        <v>109</v>
      </c>
      <c r="F26" s="13">
        <v>99</v>
      </c>
      <c r="G26" s="15">
        <f t="shared" si="0"/>
        <v>69.3333333333333</v>
      </c>
      <c r="H26" s="15"/>
      <c r="I26" s="15">
        <v>69.3333333333333</v>
      </c>
      <c r="J26" s="15">
        <v>27.7333333333333</v>
      </c>
      <c r="K26" s="15">
        <v>82.4</v>
      </c>
      <c r="L26" s="15">
        <f t="shared" si="1"/>
        <v>49.44</v>
      </c>
      <c r="M26" s="15">
        <f t="shared" si="2"/>
        <v>77.1733333333333</v>
      </c>
      <c r="N26" s="16" t="s">
        <v>79</v>
      </c>
      <c r="O26" s="17" t="s">
        <v>80</v>
      </c>
      <c r="P26" s="13">
        <v>1</v>
      </c>
      <c r="Q26" s="20">
        <f t="shared" si="3"/>
      </c>
    </row>
    <row r="27" spans="1:17" ht="15">
      <c r="A27" s="11" t="str">
        <f>IF(K27&lt;&gt;"",TEXT(SUMPRODUCT(($D$4:$D$167=D27)*($M$4:$M$167&gt;M27))+1,"00"),"")</f>
        <v>01</v>
      </c>
      <c r="B27" s="12" t="s">
        <v>85</v>
      </c>
      <c r="C27" s="13" t="s">
        <v>86</v>
      </c>
      <c r="D27" s="14" t="s">
        <v>87</v>
      </c>
      <c r="E27" s="13">
        <v>74.5</v>
      </c>
      <c r="F27" s="13">
        <v>102</v>
      </c>
      <c r="G27" s="15">
        <f t="shared" si="0"/>
        <v>58.8333333333333</v>
      </c>
      <c r="H27" s="15"/>
      <c r="I27" s="15">
        <v>58.8333333333333</v>
      </c>
      <c r="J27" s="15">
        <v>23.5333333333333</v>
      </c>
      <c r="K27" s="15">
        <v>87</v>
      </c>
      <c r="L27" s="15">
        <f t="shared" si="1"/>
        <v>52.2</v>
      </c>
      <c r="M27" s="15">
        <f t="shared" si="2"/>
        <v>75.7333333333333</v>
      </c>
      <c r="N27" s="16" t="s">
        <v>88</v>
      </c>
      <c r="O27" s="17" t="s">
        <v>89</v>
      </c>
      <c r="P27" s="13">
        <v>2</v>
      </c>
      <c r="Q27" s="20">
        <f t="shared" si="3"/>
      </c>
    </row>
    <row r="28" spans="1:17" ht="15">
      <c r="A28" s="11" t="str">
        <f>IF(K28&lt;&gt;"",TEXT(SUMPRODUCT(($D$4:$D$167=D28)*($M$4:$M$167&gt;M28))+1,"00"),"")</f>
        <v>02</v>
      </c>
      <c r="B28" s="12" t="s">
        <v>90</v>
      </c>
      <c r="C28" s="13" t="s">
        <v>91</v>
      </c>
      <c r="D28" s="14" t="s">
        <v>87</v>
      </c>
      <c r="E28" s="13">
        <v>89.5</v>
      </c>
      <c r="F28" s="13">
        <v>89.5</v>
      </c>
      <c r="G28" s="15">
        <f t="shared" si="0"/>
        <v>59.6666666666667</v>
      </c>
      <c r="H28" s="15"/>
      <c r="I28" s="15">
        <v>59.6666666666667</v>
      </c>
      <c r="J28" s="15">
        <v>23.8666666666667</v>
      </c>
      <c r="K28" s="15">
        <v>83.2</v>
      </c>
      <c r="L28" s="15">
        <f t="shared" si="1"/>
        <v>49.92</v>
      </c>
      <c r="M28" s="15">
        <f t="shared" si="2"/>
        <v>73.7866666666667</v>
      </c>
      <c r="N28" s="16" t="s">
        <v>88</v>
      </c>
      <c r="O28" s="17" t="s">
        <v>89</v>
      </c>
      <c r="P28" s="13">
        <v>2</v>
      </c>
      <c r="Q28" s="20">
        <f t="shared" si="3"/>
      </c>
    </row>
    <row r="29" spans="1:17" ht="15">
      <c r="A29" s="11" t="str">
        <f>IF(K29&lt;&gt;"",TEXT(SUMPRODUCT(($D$4:$D$167=D29)*($M$4:$M$167&gt;M29))+1,"00"),"")</f>
        <v>03</v>
      </c>
      <c r="B29" s="12" t="s">
        <v>92</v>
      </c>
      <c r="C29" s="13" t="s">
        <v>93</v>
      </c>
      <c r="D29" s="14" t="s">
        <v>87</v>
      </c>
      <c r="E29" s="13">
        <v>71</v>
      </c>
      <c r="F29" s="13">
        <v>98</v>
      </c>
      <c r="G29" s="15">
        <f t="shared" si="0"/>
        <v>56.3333333333333</v>
      </c>
      <c r="H29" s="15"/>
      <c r="I29" s="15">
        <v>56.3333333333333</v>
      </c>
      <c r="J29" s="15">
        <v>22.5333333333333</v>
      </c>
      <c r="K29" s="15">
        <v>85.2</v>
      </c>
      <c r="L29" s="15">
        <f t="shared" si="1"/>
        <v>51.12</v>
      </c>
      <c r="M29" s="15">
        <f t="shared" si="2"/>
        <v>73.6533333333333</v>
      </c>
      <c r="N29" s="16" t="s">
        <v>88</v>
      </c>
      <c r="O29" s="17" t="s">
        <v>89</v>
      </c>
      <c r="P29" s="13">
        <v>2</v>
      </c>
      <c r="Q29" s="20">
        <f t="shared" si="3"/>
      </c>
    </row>
    <row r="30" spans="1:17" ht="15">
      <c r="A30" s="11" t="str">
        <f>IF(K30&lt;&gt;"",TEXT(SUMPRODUCT(($D$4:$D$167=D30)*($M$4:$M$167&gt;M30))+1,"00"),"")</f>
        <v>04</v>
      </c>
      <c r="B30" s="12" t="s">
        <v>94</v>
      </c>
      <c r="C30" s="13" t="s">
        <v>95</v>
      </c>
      <c r="D30" s="14" t="s">
        <v>87</v>
      </c>
      <c r="E30" s="13">
        <v>90.5</v>
      </c>
      <c r="F30" s="13">
        <v>85</v>
      </c>
      <c r="G30" s="15">
        <f t="shared" si="0"/>
        <v>58.5</v>
      </c>
      <c r="H30" s="15"/>
      <c r="I30" s="15">
        <v>58.5</v>
      </c>
      <c r="J30" s="15">
        <v>23.4</v>
      </c>
      <c r="K30" s="15">
        <v>83.5</v>
      </c>
      <c r="L30" s="15">
        <f t="shared" si="1"/>
        <v>50.1</v>
      </c>
      <c r="M30" s="15">
        <f t="shared" si="2"/>
        <v>73.5</v>
      </c>
      <c r="N30" s="16" t="s">
        <v>88</v>
      </c>
      <c r="O30" s="17" t="s">
        <v>89</v>
      </c>
      <c r="P30" s="13">
        <v>2</v>
      </c>
      <c r="Q30" s="20">
        <f t="shared" si="3"/>
      </c>
    </row>
    <row r="31" spans="1:17" ht="15">
      <c r="A31" s="11" t="str">
        <f>IF(K31&lt;&gt;"",TEXT(SUMPRODUCT(($D$4:$D$167=D31)*($M$4:$M$167&gt;M31))+1,"00"),"")</f>
        <v>05</v>
      </c>
      <c r="B31" s="12" t="s">
        <v>96</v>
      </c>
      <c r="C31" s="13" t="s">
        <v>97</v>
      </c>
      <c r="D31" s="14" t="s">
        <v>87</v>
      </c>
      <c r="E31" s="13">
        <v>101.5</v>
      </c>
      <c r="F31" s="13">
        <v>65</v>
      </c>
      <c r="G31" s="15">
        <f t="shared" si="0"/>
        <v>55.5</v>
      </c>
      <c r="H31" s="15"/>
      <c r="I31" s="15">
        <v>55.5</v>
      </c>
      <c r="J31" s="15">
        <v>22.2</v>
      </c>
      <c r="K31" s="15">
        <v>81.6</v>
      </c>
      <c r="L31" s="15">
        <f t="shared" si="1"/>
        <v>48.96</v>
      </c>
      <c r="M31" s="15">
        <f t="shared" si="2"/>
        <v>71.16</v>
      </c>
      <c r="N31" s="16" t="s">
        <v>88</v>
      </c>
      <c r="O31" s="17" t="s">
        <v>89</v>
      </c>
      <c r="P31" s="13">
        <v>2</v>
      </c>
      <c r="Q31" s="20">
        <f t="shared" si="3"/>
      </c>
    </row>
    <row r="32" spans="1:17" ht="15">
      <c r="A32" s="11" t="str">
        <f>IF(K32&lt;&gt;"",TEXT(SUMPRODUCT(($D$4:$D$167=D32)*($M$4:$M$167&gt;M32))+1,"00"),"")</f>
        <v>06</v>
      </c>
      <c r="B32" s="12" t="s">
        <v>98</v>
      </c>
      <c r="C32" s="13" t="s">
        <v>99</v>
      </c>
      <c r="D32" s="14" t="s">
        <v>87</v>
      </c>
      <c r="E32" s="13">
        <v>81.5</v>
      </c>
      <c r="F32" s="13">
        <v>98</v>
      </c>
      <c r="G32" s="15">
        <f t="shared" si="0"/>
        <v>59.8333333333333</v>
      </c>
      <c r="H32" s="15"/>
      <c r="I32" s="15">
        <v>59.8333333333333</v>
      </c>
      <c r="J32" s="15">
        <v>23.9333333333333</v>
      </c>
      <c r="K32" s="15">
        <v>73</v>
      </c>
      <c r="L32" s="15">
        <f t="shared" si="1"/>
        <v>43.8</v>
      </c>
      <c r="M32" s="15">
        <f t="shared" si="2"/>
        <v>67.7333333333333</v>
      </c>
      <c r="N32" s="16" t="s">
        <v>88</v>
      </c>
      <c r="O32" s="17" t="s">
        <v>89</v>
      </c>
      <c r="P32" s="13">
        <v>2</v>
      </c>
      <c r="Q32" s="20">
        <f t="shared" si="3"/>
      </c>
    </row>
    <row r="33" spans="1:17" ht="15">
      <c r="A33" s="11" t="str">
        <f>IF(K33&lt;&gt;"",TEXT(SUMPRODUCT(($D$4:$D$167=D33)*($M$4:$M$167&gt;M33))+1,"00"),"")</f>
        <v>01</v>
      </c>
      <c r="B33" s="12" t="s">
        <v>100</v>
      </c>
      <c r="C33" s="13" t="s">
        <v>101</v>
      </c>
      <c r="D33" s="21" t="s">
        <v>102</v>
      </c>
      <c r="E33" s="13">
        <v>99</v>
      </c>
      <c r="F33" s="13">
        <v>86</v>
      </c>
      <c r="G33" s="15">
        <f t="shared" si="0"/>
        <v>61.6666666666667</v>
      </c>
      <c r="H33" s="15"/>
      <c r="I33" s="15">
        <v>61.6666666666667</v>
      </c>
      <c r="J33" s="15">
        <v>24.6666666666667</v>
      </c>
      <c r="K33" s="15">
        <v>85.4</v>
      </c>
      <c r="L33" s="15">
        <f t="shared" si="1"/>
        <v>51.24</v>
      </c>
      <c r="M33" s="15">
        <f t="shared" si="2"/>
        <v>75.9066666666667</v>
      </c>
      <c r="N33" s="16" t="s">
        <v>103</v>
      </c>
      <c r="O33" s="17" t="s">
        <v>89</v>
      </c>
      <c r="P33" s="13">
        <v>4</v>
      </c>
      <c r="Q33" s="20">
        <f t="shared" si="3"/>
      </c>
    </row>
    <row r="34" spans="1:17" ht="15">
      <c r="A34" s="11" t="str">
        <f>IF(K34&lt;&gt;"",TEXT(SUMPRODUCT(($D$4:$D$167=D34)*($M$4:$M$167&gt;M34))+1,"00"),"")</f>
        <v>02</v>
      </c>
      <c r="B34" s="12" t="s">
        <v>104</v>
      </c>
      <c r="C34" s="13" t="s">
        <v>105</v>
      </c>
      <c r="D34" s="14" t="s">
        <v>102</v>
      </c>
      <c r="E34" s="13">
        <v>82.5</v>
      </c>
      <c r="F34" s="13">
        <v>95.5</v>
      </c>
      <c r="G34" s="15">
        <f t="shared" si="0"/>
        <v>59.3333333333333</v>
      </c>
      <c r="H34" s="15"/>
      <c r="I34" s="15">
        <v>59.3333333333333</v>
      </c>
      <c r="J34" s="15">
        <v>23.7333333333333</v>
      </c>
      <c r="K34" s="15">
        <v>78.8</v>
      </c>
      <c r="L34" s="15">
        <f t="shared" si="1"/>
        <v>47.28</v>
      </c>
      <c r="M34" s="15">
        <f t="shared" si="2"/>
        <v>71.0133333333333</v>
      </c>
      <c r="N34" s="16" t="s">
        <v>103</v>
      </c>
      <c r="O34" s="17" t="s">
        <v>89</v>
      </c>
      <c r="P34" s="13">
        <v>4</v>
      </c>
      <c r="Q34" s="20">
        <f t="shared" si="3"/>
      </c>
    </row>
    <row r="35" spans="1:17" ht="15">
      <c r="A35" s="11" t="str">
        <f>IF(K35&lt;&gt;"",TEXT(SUMPRODUCT(($D$4:$D$167=D35)*($M$4:$M$167&gt;M35))+1,"00"),"")</f>
        <v>03</v>
      </c>
      <c r="B35" s="12" t="s">
        <v>106</v>
      </c>
      <c r="C35" s="13" t="s">
        <v>107</v>
      </c>
      <c r="D35" s="14" t="s">
        <v>102</v>
      </c>
      <c r="E35" s="13">
        <v>81.5</v>
      </c>
      <c r="F35" s="13">
        <v>90</v>
      </c>
      <c r="G35" s="15">
        <f t="shared" si="0"/>
        <v>57.1666666666667</v>
      </c>
      <c r="H35" s="15"/>
      <c r="I35" s="15">
        <v>57.1666666666667</v>
      </c>
      <c r="J35" s="15">
        <v>22.8666666666667</v>
      </c>
      <c r="K35" s="15">
        <v>74.8</v>
      </c>
      <c r="L35" s="15">
        <f t="shared" si="1"/>
        <v>44.88</v>
      </c>
      <c r="M35" s="15">
        <f t="shared" si="2"/>
        <v>67.7466666666667</v>
      </c>
      <c r="N35" s="16" t="s">
        <v>103</v>
      </c>
      <c r="O35" s="17" t="s">
        <v>89</v>
      </c>
      <c r="P35" s="13">
        <v>4</v>
      </c>
      <c r="Q35" s="20">
        <f t="shared" si="3"/>
      </c>
    </row>
    <row r="36" spans="1:17" ht="15">
      <c r="A36" s="11" t="str">
        <f>IF(K36&lt;&gt;"",TEXT(SUMPRODUCT(($D$4:$D$167=D36)*($M$4:$M$167&gt;M36))+1,"00"),"")</f>
        <v>04</v>
      </c>
      <c r="B36" s="12" t="s">
        <v>108</v>
      </c>
      <c r="C36" s="13" t="s">
        <v>109</v>
      </c>
      <c r="D36" s="14" t="s">
        <v>102</v>
      </c>
      <c r="E36" s="13">
        <v>59.5</v>
      </c>
      <c r="F36" s="13">
        <v>96.5</v>
      </c>
      <c r="G36" s="15">
        <f t="shared" si="0"/>
        <v>52</v>
      </c>
      <c r="H36" s="15"/>
      <c r="I36" s="15">
        <v>52</v>
      </c>
      <c r="J36" s="15">
        <v>20.8</v>
      </c>
      <c r="K36" s="15">
        <v>78.2</v>
      </c>
      <c r="L36" s="15">
        <f t="shared" si="1"/>
        <v>46.92</v>
      </c>
      <c r="M36" s="15">
        <f t="shared" si="2"/>
        <v>67.72</v>
      </c>
      <c r="N36" s="16" t="s">
        <v>103</v>
      </c>
      <c r="O36" s="17" t="s">
        <v>89</v>
      </c>
      <c r="P36" s="13">
        <v>4</v>
      </c>
      <c r="Q36" s="20">
        <f t="shared" si="3"/>
      </c>
    </row>
    <row r="37" spans="1:17" ht="15">
      <c r="A37" s="11" t="str">
        <f>IF(K37&lt;&gt;"",TEXT(SUMPRODUCT(($D$4:$D$167=D37)*($M$4:$M$167&gt;M37))+1,"00"),"")</f>
        <v>05</v>
      </c>
      <c r="B37" s="12" t="s">
        <v>110</v>
      </c>
      <c r="C37" s="13" t="s">
        <v>111</v>
      </c>
      <c r="D37" s="14" t="s">
        <v>102</v>
      </c>
      <c r="E37" s="13">
        <v>55.5</v>
      </c>
      <c r="F37" s="13">
        <v>62</v>
      </c>
      <c r="G37" s="15">
        <f t="shared" si="0"/>
        <v>39.1666666666667</v>
      </c>
      <c r="H37" s="15"/>
      <c r="I37" s="15">
        <v>39.1666666666667</v>
      </c>
      <c r="J37" s="15">
        <v>15.6666666666667</v>
      </c>
      <c r="K37" s="15">
        <v>81.2</v>
      </c>
      <c r="L37" s="15">
        <f t="shared" si="1"/>
        <v>48.72</v>
      </c>
      <c r="M37" s="15">
        <f t="shared" si="2"/>
        <v>64.3866666666667</v>
      </c>
      <c r="N37" s="16" t="s">
        <v>103</v>
      </c>
      <c r="O37" s="17" t="s">
        <v>89</v>
      </c>
      <c r="P37" s="13">
        <v>4</v>
      </c>
      <c r="Q37" s="20">
        <f t="shared" si="3"/>
      </c>
    </row>
    <row r="38" spans="1:17" ht="15">
      <c r="A38" s="11" t="str">
        <f>IF(K38&lt;&gt;"",TEXT(SUMPRODUCT(($D$4:$D$167=D38)*($M$4:$M$167&gt;M38))+1,"00"),"")</f>
        <v>01</v>
      </c>
      <c r="B38" s="12" t="s">
        <v>112</v>
      </c>
      <c r="C38" s="13" t="s">
        <v>113</v>
      </c>
      <c r="D38" s="14" t="s">
        <v>114</v>
      </c>
      <c r="E38" s="13">
        <v>67.5</v>
      </c>
      <c r="F38" s="13">
        <v>94</v>
      </c>
      <c r="G38" s="15">
        <f t="shared" si="0"/>
        <v>53.8333333333333</v>
      </c>
      <c r="H38" s="15"/>
      <c r="I38" s="15">
        <v>53.8333333333333</v>
      </c>
      <c r="J38" s="15">
        <v>21.5333333333333</v>
      </c>
      <c r="K38" s="15">
        <v>81.8</v>
      </c>
      <c r="L38" s="15">
        <f t="shared" si="1"/>
        <v>49.08</v>
      </c>
      <c r="M38" s="15">
        <f t="shared" si="2"/>
        <v>70.6133333333333</v>
      </c>
      <c r="N38" s="16" t="s">
        <v>115</v>
      </c>
      <c r="O38" s="17" t="s">
        <v>116</v>
      </c>
      <c r="P38" s="13">
        <v>1</v>
      </c>
      <c r="Q38" s="20">
        <f t="shared" si="3"/>
      </c>
    </row>
    <row r="39" spans="1:17" ht="15">
      <c r="A39" s="11" t="str">
        <f>IF(K39&lt;&gt;"",TEXT(SUMPRODUCT(($D$4:$D$167=D39)*($M$4:$M$167&gt;M39))+1,"00"),"")</f>
        <v>02</v>
      </c>
      <c r="B39" s="12" t="s">
        <v>117</v>
      </c>
      <c r="C39" s="13" t="s">
        <v>118</v>
      </c>
      <c r="D39" s="14" t="s">
        <v>114</v>
      </c>
      <c r="E39" s="13">
        <v>71.5</v>
      </c>
      <c r="F39" s="13">
        <v>77</v>
      </c>
      <c r="G39" s="15">
        <f t="shared" si="0"/>
        <v>49.5</v>
      </c>
      <c r="H39" s="15"/>
      <c r="I39" s="15">
        <v>49.5</v>
      </c>
      <c r="J39" s="15">
        <v>19.8</v>
      </c>
      <c r="K39" s="15">
        <v>81</v>
      </c>
      <c r="L39" s="15">
        <f t="shared" si="1"/>
        <v>48.6</v>
      </c>
      <c r="M39" s="15">
        <f t="shared" si="2"/>
        <v>68.4</v>
      </c>
      <c r="N39" s="16" t="s">
        <v>115</v>
      </c>
      <c r="O39" s="17" t="s">
        <v>116</v>
      </c>
      <c r="P39" s="13">
        <v>1</v>
      </c>
      <c r="Q39" s="20">
        <f t="shared" si="3"/>
      </c>
    </row>
    <row r="40" spans="1:17" ht="15">
      <c r="A40" s="11" t="str">
        <f>IF(K40&lt;&gt;"",TEXT(SUMPRODUCT(($D$4:$D$167=D40)*($M$4:$M$167&gt;M40))+1,"00"),"")</f>
        <v>03</v>
      </c>
      <c r="B40" s="12" t="s">
        <v>119</v>
      </c>
      <c r="C40" s="13" t="s">
        <v>120</v>
      </c>
      <c r="D40" s="14" t="s">
        <v>114</v>
      </c>
      <c r="E40" s="13">
        <v>65</v>
      </c>
      <c r="F40" s="13">
        <v>73.5</v>
      </c>
      <c r="G40" s="15">
        <f t="shared" si="0"/>
        <v>46.1666666666667</v>
      </c>
      <c r="H40" s="15">
        <v>5</v>
      </c>
      <c r="I40" s="15">
        <v>51.1666666666667</v>
      </c>
      <c r="J40" s="15">
        <v>20.4666666666667</v>
      </c>
      <c r="K40" s="15">
        <v>76.4</v>
      </c>
      <c r="L40" s="15">
        <f t="shared" si="1"/>
        <v>45.84</v>
      </c>
      <c r="M40" s="15">
        <f t="shared" si="2"/>
        <v>66.3066666666667</v>
      </c>
      <c r="N40" s="16" t="s">
        <v>115</v>
      </c>
      <c r="O40" s="17" t="s">
        <v>116</v>
      </c>
      <c r="P40" s="13">
        <v>1</v>
      </c>
      <c r="Q40" s="20">
        <f t="shared" si="3"/>
      </c>
    </row>
    <row r="41" spans="1:17" ht="15">
      <c r="A41" s="11" t="str">
        <f>IF(K41&lt;&gt;"",TEXT(SUMPRODUCT(($D$4:$D$167=D41)*($M$4:$M$167&gt;M41))+1,"00"),"")</f>
        <v>01</v>
      </c>
      <c r="B41" s="12" t="s">
        <v>121</v>
      </c>
      <c r="C41" s="13" t="s">
        <v>122</v>
      </c>
      <c r="D41" s="14" t="s">
        <v>123</v>
      </c>
      <c r="E41" s="13">
        <v>81</v>
      </c>
      <c r="F41" s="13">
        <v>112</v>
      </c>
      <c r="G41" s="15">
        <f t="shared" si="0"/>
        <v>64.3333333333333</v>
      </c>
      <c r="H41" s="15"/>
      <c r="I41" s="15">
        <v>64.3333333333333</v>
      </c>
      <c r="J41" s="15">
        <v>25.7333333333333</v>
      </c>
      <c r="K41" s="15">
        <v>83</v>
      </c>
      <c r="L41" s="15">
        <f t="shared" si="1"/>
        <v>49.8</v>
      </c>
      <c r="M41" s="15">
        <f t="shared" si="2"/>
        <v>75.5333333333333</v>
      </c>
      <c r="N41" s="16" t="s">
        <v>115</v>
      </c>
      <c r="O41" s="17" t="s">
        <v>124</v>
      </c>
      <c r="P41" s="13">
        <v>1</v>
      </c>
      <c r="Q41" s="20">
        <f t="shared" si="3"/>
      </c>
    </row>
    <row r="42" spans="1:17" ht="15">
      <c r="A42" s="11" t="str">
        <f>IF(K42&lt;&gt;"",TEXT(SUMPRODUCT(($D$4:$D$167=D42)*($M$4:$M$167&gt;M42))+1,"00"),"")</f>
        <v>02</v>
      </c>
      <c r="B42" s="12" t="s">
        <v>125</v>
      </c>
      <c r="C42" s="13" t="s">
        <v>126</v>
      </c>
      <c r="D42" s="14" t="s">
        <v>123</v>
      </c>
      <c r="E42" s="13">
        <v>90</v>
      </c>
      <c r="F42" s="13">
        <v>90</v>
      </c>
      <c r="G42" s="15">
        <f t="shared" si="0"/>
        <v>60</v>
      </c>
      <c r="H42" s="15"/>
      <c r="I42" s="15">
        <v>60</v>
      </c>
      <c r="J42" s="15">
        <v>24</v>
      </c>
      <c r="K42" s="15">
        <v>74.8</v>
      </c>
      <c r="L42" s="15">
        <f t="shared" si="1"/>
        <v>44.88</v>
      </c>
      <c r="M42" s="15">
        <f t="shared" si="2"/>
        <v>68.88</v>
      </c>
      <c r="N42" s="16" t="s">
        <v>115</v>
      </c>
      <c r="O42" s="17" t="s">
        <v>124</v>
      </c>
      <c r="P42" s="13">
        <v>1</v>
      </c>
      <c r="Q42" s="20">
        <f t="shared" si="3"/>
      </c>
    </row>
    <row r="43" spans="1:17" ht="15">
      <c r="A43" s="11">
        <f>IF(K43&lt;&gt;"",TEXT(SUMPRODUCT(($D$4:$D$167=D43)*($M$4:$M$167&gt;M43))+1,"00"),"")</f>
      </c>
      <c r="B43" s="12" t="s">
        <v>127</v>
      </c>
      <c r="C43" s="13" t="s">
        <v>128</v>
      </c>
      <c r="D43" s="14" t="s">
        <v>123</v>
      </c>
      <c r="E43" s="13">
        <v>83</v>
      </c>
      <c r="F43" s="13">
        <v>110.5</v>
      </c>
      <c r="G43" s="15">
        <f t="shared" si="0"/>
        <v>64.5</v>
      </c>
      <c r="H43" s="15"/>
      <c r="I43" s="15">
        <v>64.5</v>
      </c>
      <c r="J43" s="15">
        <v>25.8</v>
      </c>
      <c r="K43" s="15"/>
      <c r="L43" s="15">
        <f t="shared" si="1"/>
        <v>-1</v>
      </c>
      <c r="M43" s="15">
        <f t="shared" si="2"/>
        <v>-1</v>
      </c>
      <c r="N43" s="16" t="s">
        <v>115</v>
      </c>
      <c r="O43" s="17" t="s">
        <v>124</v>
      </c>
      <c r="P43" s="13">
        <v>1</v>
      </c>
      <c r="Q43" s="20" t="str">
        <f t="shared" si="3"/>
        <v>面试缺考</v>
      </c>
    </row>
    <row r="44" spans="1:17" ht="15">
      <c r="A44" s="11" t="str">
        <f>IF(K44&lt;&gt;"",TEXT(SUMPRODUCT(($D$4:$D$167=D44)*($M$4:$M$167&gt;M44))+1,"00"),"")</f>
        <v>01</v>
      </c>
      <c r="B44" s="12" t="s">
        <v>129</v>
      </c>
      <c r="C44" s="13" t="s">
        <v>130</v>
      </c>
      <c r="D44" s="14" t="s">
        <v>131</v>
      </c>
      <c r="E44" s="13">
        <v>88.5</v>
      </c>
      <c r="F44" s="13">
        <v>103</v>
      </c>
      <c r="G44" s="15">
        <f t="shared" si="0"/>
        <v>63.8333333333333</v>
      </c>
      <c r="H44" s="15"/>
      <c r="I44" s="15">
        <v>63.8333333333333</v>
      </c>
      <c r="J44" s="15">
        <v>25.5333333333333</v>
      </c>
      <c r="K44" s="15">
        <v>81.6</v>
      </c>
      <c r="L44" s="15">
        <f t="shared" si="1"/>
        <v>48.96</v>
      </c>
      <c r="M44" s="15">
        <f t="shared" si="2"/>
        <v>74.4933333333333</v>
      </c>
      <c r="N44" s="16" t="s">
        <v>115</v>
      </c>
      <c r="O44" s="17" t="s">
        <v>132</v>
      </c>
      <c r="P44" s="13">
        <v>1</v>
      </c>
      <c r="Q44" s="20">
        <f t="shared" si="3"/>
      </c>
    </row>
    <row r="45" spans="1:17" ht="15">
      <c r="A45" s="11" t="str">
        <f>IF(K45&lt;&gt;"",TEXT(SUMPRODUCT(($D$4:$D$167=D45)*($M$4:$M$167&gt;M45))+1,"00"),"")</f>
        <v>02</v>
      </c>
      <c r="B45" s="12" t="s">
        <v>133</v>
      </c>
      <c r="C45" s="13" t="s">
        <v>134</v>
      </c>
      <c r="D45" s="14" t="s">
        <v>131</v>
      </c>
      <c r="E45" s="13">
        <v>79.5</v>
      </c>
      <c r="F45" s="13">
        <v>100.5</v>
      </c>
      <c r="G45" s="15">
        <f t="shared" si="0"/>
        <v>60</v>
      </c>
      <c r="H45" s="15"/>
      <c r="I45" s="15">
        <v>60</v>
      </c>
      <c r="J45" s="15">
        <v>24</v>
      </c>
      <c r="K45" s="15">
        <v>84</v>
      </c>
      <c r="L45" s="15">
        <f t="shared" si="1"/>
        <v>50.4</v>
      </c>
      <c r="M45" s="15">
        <f t="shared" si="2"/>
        <v>74.4</v>
      </c>
      <c r="N45" s="16" t="s">
        <v>115</v>
      </c>
      <c r="O45" s="17" t="s">
        <v>132</v>
      </c>
      <c r="P45" s="13">
        <v>1</v>
      </c>
      <c r="Q45" s="20">
        <f t="shared" si="3"/>
      </c>
    </row>
    <row r="46" spans="1:17" ht="15">
      <c r="A46" s="11" t="str">
        <f>IF(K46&lt;&gt;"",TEXT(SUMPRODUCT(($D$4:$D$167=D46)*($M$4:$M$167&gt;M46))+1,"00"),"")</f>
        <v>03</v>
      </c>
      <c r="B46" s="12" t="s">
        <v>135</v>
      </c>
      <c r="C46" s="13" t="s">
        <v>136</v>
      </c>
      <c r="D46" s="14" t="s">
        <v>131</v>
      </c>
      <c r="E46" s="13">
        <v>73.5</v>
      </c>
      <c r="F46" s="13">
        <v>115.5</v>
      </c>
      <c r="G46" s="15">
        <f t="shared" si="0"/>
        <v>63</v>
      </c>
      <c r="H46" s="15"/>
      <c r="I46" s="15">
        <v>63</v>
      </c>
      <c r="J46" s="15">
        <v>25.2</v>
      </c>
      <c r="K46" s="15">
        <v>81.2</v>
      </c>
      <c r="L46" s="15">
        <f t="shared" si="1"/>
        <v>48.72</v>
      </c>
      <c r="M46" s="15">
        <f t="shared" si="2"/>
        <v>73.92</v>
      </c>
      <c r="N46" s="16" t="s">
        <v>115</v>
      </c>
      <c r="O46" s="17" t="s">
        <v>132</v>
      </c>
      <c r="P46" s="13">
        <v>1</v>
      </c>
      <c r="Q46" s="20">
        <f t="shared" si="3"/>
      </c>
    </row>
    <row r="47" spans="1:17" ht="15">
      <c r="A47" s="11" t="str">
        <f>IF(K47&lt;&gt;"",TEXT(SUMPRODUCT(($D$4:$D$167=D47)*($M$4:$M$167&gt;M47))+1,"00"),"")</f>
        <v>01</v>
      </c>
      <c r="B47" s="12" t="s">
        <v>137</v>
      </c>
      <c r="C47" s="13" t="s">
        <v>138</v>
      </c>
      <c r="D47" s="14" t="s">
        <v>139</v>
      </c>
      <c r="E47" s="13">
        <v>85</v>
      </c>
      <c r="F47" s="13">
        <v>108.5</v>
      </c>
      <c r="G47" s="15">
        <f t="shared" si="0"/>
        <v>64.5</v>
      </c>
      <c r="H47" s="15"/>
      <c r="I47" s="15">
        <v>64.5</v>
      </c>
      <c r="J47" s="15">
        <v>25.8</v>
      </c>
      <c r="K47" s="15">
        <v>83.6</v>
      </c>
      <c r="L47" s="15">
        <f t="shared" si="1"/>
        <v>50.16</v>
      </c>
      <c r="M47" s="15">
        <f t="shared" si="2"/>
        <v>75.96</v>
      </c>
      <c r="N47" s="16" t="s">
        <v>140</v>
      </c>
      <c r="O47" s="17" t="s">
        <v>116</v>
      </c>
      <c r="P47" s="13">
        <v>2</v>
      </c>
      <c r="Q47" s="20">
        <f t="shared" si="3"/>
      </c>
    </row>
    <row r="48" spans="1:17" ht="15">
      <c r="A48" s="11" t="str">
        <f>IF(K48&lt;&gt;"",TEXT(SUMPRODUCT(($D$4:$D$167=D48)*($M$4:$M$167&gt;M48))+1,"00"),"")</f>
        <v>02</v>
      </c>
      <c r="B48" s="12" t="s">
        <v>141</v>
      </c>
      <c r="C48" s="13" t="s">
        <v>142</v>
      </c>
      <c r="D48" s="14" t="s">
        <v>139</v>
      </c>
      <c r="E48" s="13">
        <v>89.5</v>
      </c>
      <c r="F48" s="13">
        <v>110</v>
      </c>
      <c r="G48" s="15">
        <f t="shared" si="0"/>
        <v>66.5</v>
      </c>
      <c r="H48" s="15"/>
      <c r="I48" s="15">
        <v>66.5</v>
      </c>
      <c r="J48" s="15">
        <v>26.6</v>
      </c>
      <c r="K48" s="15">
        <v>80.4</v>
      </c>
      <c r="L48" s="15">
        <f t="shared" si="1"/>
        <v>48.24</v>
      </c>
      <c r="M48" s="15">
        <f t="shared" si="2"/>
        <v>74.84</v>
      </c>
      <c r="N48" s="16" t="s">
        <v>140</v>
      </c>
      <c r="O48" s="17" t="s">
        <v>116</v>
      </c>
      <c r="P48" s="13">
        <v>2</v>
      </c>
      <c r="Q48" s="20">
        <f t="shared" si="3"/>
      </c>
    </row>
    <row r="49" spans="1:17" ht="15">
      <c r="A49" s="11" t="str">
        <f>IF(K49&lt;&gt;"",TEXT(SUMPRODUCT(($D$4:$D$167=D49)*($M$4:$M$167&gt;M49))+1,"00"),"")</f>
        <v>03</v>
      </c>
      <c r="B49" s="12" t="s">
        <v>143</v>
      </c>
      <c r="C49" s="13" t="s">
        <v>144</v>
      </c>
      <c r="D49" s="14" t="s">
        <v>139</v>
      </c>
      <c r="E49" s="13">
        <v>101.5</v>
      </c>
      <c r="F49" s="13">
        <v>90.5</v>
      </c>
      <c r="G49" s="15">
        <f t="shared" si="0"/>
        <v>64</v>
      </c>
      <c r="H49" s="15"/>
      <c r="I49" s="15">
        <v>64</v>
      </c>
      <c r="J49" s="15">
        <v>25.6</v>
      </c>
      <c r="K49" s="15">
        <v>81.2</v>
      </c>
      <c r="L49" s="15">
        <f t="shared" si="1"/>
        <v>48.72</v>
      </c>
      <c r="M49" s="15">
        <f t="shared" si="2"/>
        <v>74.32</v>
      </c>
      <c r="N49" s="16" t="s">
        <v>140</v>
      </c>
      <c r="O49" s="17" t="s">
        <v>116</v>
      </c>
      <c r="P49" s="13">
        <v>2</v>
      </c>
      <c r="Q49" s="20">
        <f t="shared" si="3"/>
      </c>
    </row>
    <row r="50" spans="1:17" ht="15">
      <c r="A50" s="11" t="str">
        <f>IF(K50&lt;&gt;"",TEXT(SUMPRODUCT(($D$4:$D$167=D50)*($M$4:$M$167&gt;M50))+1,"00"),"")</f>
        <v>04</v>
      </c>
      <c r="B50" s="12" t="s">
        <v>145</v>
      </c>
      <c r="C50" s="13" t="s">
        <v>146</v>
      </c>
      <c r="D50" s="14" t="s">
        <v>139</v>
      </c>
      <c r="E50" s="13">
        <v>85</v>
      </c>
      <c r="F50" s="13">
        <v>97</v>
      </c>
      <c r="G50" s="15">
        <f t="shared" si="0"/>
        <v>60.6666666666667</v>
      </c>
      <c r="H50" s="15"/>
      <c r="I50" s="15">
        <v>60.6666666666667</v>
      </c>
      <c r="J50" s="15">
        <v>24.2666666666667</v>
      </c>
      <c r="K50" s="15">
        <v>79</v>
      </c>
      <c r="L50" s="15">
        <f t="shared" si="1"/>
        <v>47.4</v>
      </c>
      <c r="M50" s="15">
        <f t="shared" si="2"/>
        <v>71.6666666666667</v>
      </c>
      <c r="N50" s="16" t="s">
        <v>140</v>
      </c>
      <c r="O50" s="17" t="s">
        <v>116</v>
      </c>
      <c r="P50" s="13">
        <v>2</v>
      </c>
      <c r="Q50" s="20">
        <f t="shared" si="3"/>
      </c>
    </row>
    <row r="51" spans="1:17" ht="15">
      <c r="A51" s="11" t="str">
        <f>IF(K51&lt;&gt;"",TEXT(SUMPRODUCT(($D$4:$D$167=D51)*($M$4:$M$167&gt;M51))+1,"00"),"")</f>
        <v>05</v>
      </c>
      <c r="B51" s="12" t="s">
        <v>147</v>
      </c>
      <c r="C51" s="13" t="s">
        <v>148</v>
      </c>
      <c r="D51" s="14" t="s">
        <v>139</v>
      </c>
      <c r="E51" s="13">
        <v>86.5</v>
      </c>
      <c r="F51" s="13">
        <v>100</v>
      </c>
      <c r="G51" s="15">
        <f t="shared" si="0"/>
        <v>62.1666666666667</v>
      </c>
      <c r="H51" s="15"/>
      <c r="I51" s="15">
        <v>62.1666666666667</v>
      </c>
      <c r="J51" s="15">
        <v>24.8666666666667</v>
      </c>
      <c r="K51" s="15">
        <v>77.8</v>
      </c>
      <c r="L51" s="15">
        <f t="shared" si="1"/>
        <v>46.68</v>
      </c>
      <c r="M51" s="15">
        <f t="shared" si="2"/>
        <v>71.5466666666667</v>
      </c>
      <c r="N51" s="16" t="s">
        <v>140</v>
      </c>
      <c r="O51" s="17" t="s">
        <v>116</v>
      </c>
      <c r="P51" s="13">
        <v>2</v>
      </c>
      <c r="Q51" s="20">
        <f t="shared" si="3"/>
      </c>
    </row>
    <row r="52" spans="1:17" ht="15">
      <c r="A52" s="11" t="str">
        <f>IF(K52&lt;&gt;"",TEXT(SUMPRODUCT(($D$4:$D$167=D52)*($M$4:$M$167&gt;M52))+1,"00"),"")</f>
        <v>06</v>
      </c>
      <c r="B52" s="12" t="s">
        <v>149</v>
      </c>
      <c r="C52" s="13" t="s">
        <v>150</v>
      </c>
      <c r="D52" s="14" t="s">
        <v>139</v>
      </c>
      <c r="E52" s="13">
        <v>88</v>
      </c>
      <c r="F52" s="13">
        <v>82</v>
      </c>
      <c r="G52" s="15">
        <f t="shared" si="0"/>
        <v>56.6666666666667</v>
      </c>
      <c r="H52" s="15"/>
      <c r="I52" s="15">
        <v>56.6666666666667</v>
      </c>
      <c r="J52" s="15">
        <v>22.6666666666667</v>
      </c>
      <c r="K52" s="15">
        <v>80.2</v>
      </c>
      <c r="L52" s="15">
        <f t="shared" si="1"/>
        <v>48.12</v>
      </c>
      <c r="M52" s="15">
        <f t="shared" si="2"/>
        <v>70.7866666666667</v>
      </c>
      <c r="N52" s="16" t="s">
        <v>140</v>
      </c>
      <c r="O52" s="17" t="s">
        <v>116</v>
      </c>
      <c r="P52" s="13">
        <v>2</v>
      </c>
      <c r="Q52" s="20">
        <f t="shared" si="3"/>
      </c>
    </row>
    <row r="53" spans="1:17" ht="15">
      <c r="A53" s="11" t="str">
        <f>IF(K53&lt;&gt;"",TEXT(SUMPRODUCT(($D$4:$D$167=D53)*($M$4:$M$167&gt;M53))+1,"00"),"")</f>
        <v>01</v>
      </c>
      <c r="B53" s="12" t="s">
        <v>151</v>
      </c>
      <c r="C53" s="13" t="s">
        <v>152</v>
      </c>
      <c r="D53" s="14" t="s">
        <v>153</v>
      </c>
      <c r="E53" s="13">
        <v>106</v>
      </c>
      <c r="F53" s="13">
        <v>129.5</v>
      </c>
      <c r="G53" s="15">
        <f t="shared" si="0"/>
        <v>78.5</v>
      </c>
      <c r="H53" s="15"/>
      <c r="I53" s="15">
        <v>78.5</v>
      </c>
      <c r="J53" s="15">
        <v>31.4</v>
      </c>
      <c r="K53" s="15">
        <v>81.4</v>
      </c>
      <c r="L53" s="15">
        <f t="shared" si="1"/>
        <v>48.84</v>
      </c>
      <c r="M53" s="15">
        <f t="shared" si="2"/>
        <v>80.24</v>
      </c>
      <c r="N53" s="16" t="s">
        <v>154</v>
      </c>
      <c r="O53" s="17" t="s">
        <v>116</v>
      </c>
      <c r="P53" s="13">
        <v>1</v>
      </c>
      <c r="Q53" s="20">
        <f t="shared" si="3"/>
      </c>
    </row>
    <row r="54" spans="1:17" ht="15">
      <c r="A54" s="11" t="str">
        <f>IF(K54&lt;&gt;"",TEXT(SUMPRODUCT(($D$4:$D$167=D54)*($M$4:$M$167&gt;M54))+1,"00"),"")</f>
        <v>02</v>
      </c>
      <c r="B54" s="12" t="s">
        <v>155</v>
      </c>
      <c r="C54" s="13" t="s">
        <v>156</v>
      </c>
      <c r="D54" s="14" t="s">
        <v>153</v>
      </c>
      <c r="E54" s="13">
        <v>93.5</v>
      </c>
      <c r="F54" s="13">
        <v>95.5</v>
      </c>
      <c r="G54" s="15">
        <f t="shared" si="0"/>
        <v>63</v>
      </c>
      <c r="H54" s="15"/>
      <c r="I54" s="15">
        <v>63</v>
      </c>
      <c r="J54" s="15">
        <v>25.2</v>
      </c>
      <c r="K54" s="15">
        <v>78.6</v>
      </c>
      <c r="L54" s="15">
        <f t="shared" si="1"/>
        <v>47.16</v>
      </c>
      <c r="M54" s="15">
        <f t="shared" si="2"/>
        <v>72.36</v>
      </c>
      <c r="N54" s="16" t="s">
        <v>154</v>
      </c>
      <c r="O54" s="17" t="s">
        <v>116</v>
      </c>
      <c r="P54" s="13">
        <v>1</v>
      </c>
      <c r="Q54" s="20">
        <f t="shared" si="3"/>
      </c>
    </row>
    <row r="55" spans="1:17" ht="15">
      <c r="A55" s="11">
        <f>IF(K55&lt;&gt;"",TEXT(SUMPRODUCT(($D$4:$D$167=D55)*($M$4:$M$167&gt;M55))+1,"00"),"")</f>
      </c>
      <c r="B55" s="12" t="s">
        <v>157</v>
      </c>
      <c r="C55" s="13" t="s">
        <v>158</v>
      </c>
      <c r="D55" s="14" t="s">
        <v>153</v>
      </c>
      <c r="E55" s="13">
        <v>85.5</v>
      </c>
      <c r="F55" s="13">
        <v>97</v>
      </c>
      <c r="G55" s="15">
        <f t="shared" si="0"/>
        <v>60.8333333333333</v>
      </c>
      <c r="H55" s="15"/>
      <c r="I55" s="15">
        <v>60.8333333333333</v>
      </c>
      <c r="J55" s="15">
        <v>24.3333333333333</v>
      </c>
      <c r="K55" s="15"/>
      <c r="L55" s="15">
        <f t="shared" si="1"/>
        <v>-1</v>
      </c>
      <c r="M55" s="15">
        <f t="shared" si="2"/>
        <v>-1</v>
      </c>
      <c r="N55" s="16" t="s">
        <v>154</v>
      </c>
      <c r="O55" s="17" t="s">
        <v>116</v>
      </c>
      <c r="P55" s="13">
        <v>1</v>
      </c>
      <c r="Q55" s="20" t="str">
        <f t="shared" si="3"/>
        <v>面试缺考</v>
      </c>
    </row>
    <row r="56" spans="1:17" ht="15">
      <c r="A56" s="11" t="str">
        <f>IF(K56&lt;&gt;"",TEXT(SUMPRODUCT(($D$4:$D$167=D56)*($M$4:$M$167&gt;M56))+1,"00"),"")</f>
        <v>01</v>
      </c>
      <c r="B56" s="12" t="s">
        <v>159</v>
      </c>
      <c r="C56" s="13" t="s">
        <v>160</v>
      </c>
      <c r="D56" s="14" t="s">
        <v>161</v>
      </c>
      <c r="E56" s="13">
        <v>102</v>
      </c>
      <c r="F56" s="13">
        <v>104.5</v>
      </c>
      <c r="G56" s="15">
        <f t="shared" si="0"/>
        <v>68.8333333333333</v>
      </c>
      <c r="H56" s="15"/>
      <c r="I56" s="15">
        <v>68.8333333333333</v>
      </c>
      <c r="J56" s="15">
        <v>27.5333333333333</v>
      </c>
      <c r="K56" s="15">
        <v>81.8</v>
      </c>
      <c r="L56" s="15">
        <f t="shared" si="1"/>
        <v>49.08</v>
      </c>
      <c r="M56" s="15">
        <f t="shared" si="2"/>
        <v>76.6133333333333</v>
      </c>
      <c r="N56" s="16" t="s">
        <v>154</v>
      </c>
      <c r="O56" s="17" t="s">
        <v>116</v>
      </c>
      <c r="P56" s="13">
        <v>2</v>
      </c>
      <c r="Q56" s="20">
        <f t="shared" si="3"/>
      </c>
    </row>
    <row r="57" spans="1:17" ht="15">
      <c r="A57" s="11" t="str">
        <f>IF(K57&lt;&gt;"",TEXT(SUMPRODUCT(($D$4:$D$167=D57)*($M$4:$M$167&gt;M57))+1,"00"),"")</f>
        <v>02</v>
      </c>
      <c r="B57" s="12" t="s">
        <v>162</v>
      </c>
      <c r="C57" s="13" t="s">
        <v>163</v>
      </c>
      <c r="D57" s="14" t="s">
        <v>161</v>
      </c>
      <c r="E57" s="13">
        <v>92</v>
      </c>
      <c r="F57" s="13">
        <v>110.5</v>
      </c>
      <c r="G57" s="15">
        <f t="shared" si="0"/>
        <v>67.5</v>
      </c>
      <c r="H57" s="15"/>
      <c r="I57" s="15">
        <v>67.5</v>
      </c>
      <c r="J57" s="15">
        <v>27</v>
      </c>
      <c r="K57" s="15">
        <v>79.8</v>
      </c>
      <c r="L57" s="15">
        <f t="shared" si="1"/>
        <v>47.88</v>
      </c>
      <c r="M57" s="15">
        <f t="shared" si="2"/>
        <v>74.88</v>
      </c>
      <c r="N57" s="16" t="s">
        <v>154</v>
      </c>
      <c r="O57" s="17" t="s">
        <v>116</v>
      </c>
      <c r="P57" s="13">
        <v>2</v>
      </c>
      <c r="Q57" s="20">
        <f t="shared" si="3"/>
      </c>
    </row>
    <row r="58" spans="1:17" ht="15">
      <c r="A58" s="11" t="str">
        <f>IF(K58&lt;&gt;"",TEXT(SUMPRODUCT(($D$4:$D$167=D58)*($M$4:$M$167&gt;M58))+1,"00"),"")</f>
        <v>03</v>
      </c>
      <c r="B58" s="12" t="s">
        <v>164</v>
      </c>
      <c r="C58" s="13" t="s">
        <v>165</v>
      </c>
      <c r="D58" s="14" t="s">
        <v>161</v>
      </c>
      <c r="E58" s="13">
        <v>82</v>
      </c>
      <c r="F58" s="13">
        <v>93.5</v>
      </c>
      <c r="G58" s="15">
        <f t="shared" si="0"/>
        <v>58.5</v>
      </c>
      <c r="H58" s="15"/>
      <c r="I58" s="15">
        <v>58.5</v>
      </c>
      <c r="J58" s="15">
        <v>23.4</v>
      </c>
      <c r="K58" s="15">
        <v>81.8</v>
      </c>
      <c r="L58" s="15">
        <f t="shared" si="1"/>
        <v>49.08</v>
      </c>
      <c r="M58" s="15">
        <f t="shared" si="2"/>
        <v>72.48</v>
      </c>
      <c r="N58" s="16" t="s">
        <v>154</v>
      </c>
      <c r="O58" s="17" t="s">
        <v>116</v>
      </c>
      <c r="P58" s="13">
        <v>2</v>
      </c>
      <c r="Q58" s="20">
        <f t="shared" si="3"/>
      </c>
    </row>
    <row r="59" spans="1:17" ht="15">
      <c r="A59" s="11" t="str">
        <f>IF(K59&lt;&gt;"",TEXT(SUMPRODUCT(($D$4:$D$167=D59)*($M$4:$M$167&gt;M59))+1,"00"),"")</f>
        <v>04</v>
      </c>
      <c r="B59" s="12" t="s">
        <v>166</v>
      </c>
      <c r="C59" s="13" t="s">
        <v>167</v>
      </c>
      <c r="D59" s="14" t="s">
        <v>161</v>
      </c>
      <c r="E59" s="13">
        <v>80</v>
      </c>
      <c r="F59" s="13">
        <v>100</v>
      </c>
      <c r="G59" s="15">
        <f t="shared" si="0"/>
        <v>60</v>
      </c>
      <c r="H59" s="15"/>
      <c r="I59" s="15">
        <v>60</v>
      </c>
      <c r="J59" s="15">
        <v>24</v>
      </c>
      <c r="K59" s="15">
        <v>78.6</v>
      </c>
      <c r="L59" s="15">
        <f t="shared" si="1"/>
        <v>47.16</v>
      </c>
      <c r="M59" s="15">
        <f t="shared" si="2"/>
        <v>71.16</v>
      </c>
      <c r="N59" s="16" t="s">
        <v>154</v>
      </c>
      <c r="O59" s="17" t="s">
        <v>116</v>
      </c>
      <c r="P59" s="13">
        <v>2</v>
      </c>
      <c r="Q59" s="20">
        <f t="shared" si="3"/>
      </c>
    </row>
    <row r="60" spans="1:17" ht="15">
      <c r="A60" s="11" t="str">
        <f>IF(K60&lt;&gt;"",TEXT(SUMPRODUCT(($D$4:$D$167=D60)*($M$4:$M$167&gt;M60))+1,"00"),"")</f>
        <v>05</v>
      </c>
      <c r="B60" s="12" t="s">
        <v>168</v>
      </c>
      <c r="C60" s="13" t="s">
        <v>169</v>
      </c>
      <c r="D60" s="14" t="s">
        <v>161</v>
      </c>
      <c r="E60" s="13">
        <v>82</v>
      </c>
      <c r="F60" s="13">
        <v>91.5</v>
      </c>
      <c r="G60" s="15">
        <f t="shared" si="0"/>
        <v>57.8333333333333</v>
      </c>
      <c r="H60" s="15"/>
      <c r="I60" s="15">
        <v>57.8333333333333</v>
      </c>
      <c r="J60" s="15">
        <v>23.1333333333333</v>
      </c>
      <c r="K60" s="15">
        <v>30.4</v>
      </c>
      <c r="L60" s="15">
        <f t="shared" si="1"/>
        <v>18.24</v>
      </c>
      <c r="M60" s="15">
        <f t="shared" si="2"/>
        <v>41.3733333333333</v>
      </c>
      <c r="N60" s="16" t="s">
        <v>154</v>
      </c>
      <c r="O60" s="17" t="s">
        <v>116</v>
      </c>
      <c r="P60" s="13">
        <v>2</v>
      </c>
      <c r="Q60" s="20">
        <f t="shared" si="3"/>
      </c>
    </row>
    <row r="61" spans="1:17" ht="15">
      <c r="A61" s="11">
        <f>IF(K61&lt;&gt;"",TEXT(SUMPRODUCT(($D$4:$D$167=D61)*($M$4:$M$167&gt;M61))+1,"00"),"")</f>
      </c>
      <c r="B61" s="12" t="s">
        <v>170</v>
      </c>
      <c r="C61" s="13" t="s">
        <v>171</v>
      </c>
      <c r="D61" s="14" t="s">
        <v>161</v>
      </c>
      <c r="E61" s="13">
        <v>78.5</v>
      </c>
      <c r="F61" s="13">
        <v>98</v>
      </c>
      <c r="G61" s="15">
        <f t="shared" si="0"/>
        <v>58.8333333333333</v>
      </c>
      <c r="H61" s="15"/>
      <c r="I61" s="15">
        <v>58.8333333333333</v>
      </c>
      <c r="J61" s="15">
        <v>23.5333333333333</v>
      </c>
      <c r="K61" s="15"/>
      <c r="L61" s="15">
        <f t="shared" si="1"/>
        <v>-1</v>
      </c>
      <c r="M61" s="15">
        <f t="shared" si="2"/>
        <v>-1</v>
      </c>
      <c r="N61" s="16" t="s">
        <v>154</v>
      </c>
      <c r="O61" s="17" t="s">
        <v>116</v>
      </c>
      <c r="P61" s="13">
        <v>2</v>
      </c>
      <c r="Q61" s="20" t="str">
        <f t="shared" si="3"/>
        <v>面试缺考</v>
      </c>
    </row>
    <row r="62" spans="1:17" ht="15">
      <c r="A62" s="11" t="str">
        <f>IF(K62&lt;&gt;"",TEXT(SUMPRODUCT(($D$4:$D$167=D62)*($M$4:$M$167&gt;M62))+1,"00"),"")</f>
        <v>01</v>
      </c>
      <c r="B62" s="12" t="s">
        <v>172</v>
      </c>
      <c r="C62" s="13" t="s">
        <v>173</v>
      </c>
      <c r="D62" s="14" t="s">
        <v>174</v>
      </c>
      <c r="E62" s="13">
        <v>90.5</v>
      </c>
      <c r="F62" s="13">
        <v>107</v>
      </c>
      <c r="G62" s="15">
        <f t="shared" si="0"/>
        <v>65.8333333333333</v>
      </c>
      <c r="H62" s="15"/>
      <c r="I62" s="15">
        <v>65.8333333333333</v>
      </c>
      <c r="J62" s="15">
        <v>26.3333333333333</v>
      </c>
      <c r="K62" s="15">
        <v>84</v>
      </c>
      <c r="L62" s="15">
        <f t="shared" si="1"/>
        <v>50.4</v>
      </c>
      <c r="M62" s="15">
        <f t="shared" si="2"/>
        <v>76.7333333333333</v>
      </c>
      <c r="N62" s="16" t="s">
        <v>175</v>
      </c>
      <c r="O62" s="17" t="s">
        <v>116</v>
      </c>
      <c r="P62" s="13">
        <v>1</v>
      </c>
      <c r="Q62" s="20">
        <f t="shared" si="3"/>
      </c>
    </row>
    <row r="63" spans="1:17" ht="15">
      <c r="A63" s="11" t="str">
        <f>IF(K63&lt;&gt;"",TEXT(SUMPRODUCT(($D$4:$D$167=D63)*($M$4:$M$167&gt;M63))+1,"00"),"")</f>
        <v>02</v>
      </c>
      <c r="B63" s="12" t="s">
        <v>176</v>
      </c>
      <c r="C63" s="13" t="s">
        <v>177</v>
      </c>
      <c r="D63" s="14" t="s">
        <v>174</v>
      </c>
      <c r="E63" s="13">
        <v>77</v>
      </c>
      <c r="F63" s="13">
        <v>103</v>
      </c>
      <c r="G63" s="15">
        <f t="shared" si="0"/>
        <v>60</v>
      </c>
      <c r="H63" s="15"/>
      <c r="I63" s="15">
        <v>60</v>
      </c>
      <c r="J63" s="15">
        <v>24</v>
      </c>
      <c r="K63" s="15">
        <v>81.6</v>
      </c>
      <c r="L63" s="15">
        <f t="shared" si="1"/>
        <v>48.96</v>
      </c>
      <c r="M63" s="15">
        <f t="shared" si="2"/>
        <v>72.96</v>
      </c>
      <c r="N63" s="16" t="s">
        <v>175</v>
      </c>
      <c r="O63" s="17" t="s">
        <v>116</v>
      </c>
      <c r="P63" s="13">
        <v>1</v>
      </c>
      <c r="Q63" s="20">
        <f t="shared" si="3"/>
      </c>
    </row>
    <row r="64" spans="1:17" ht="15">
      <c r="A64" s="11" t="str">
        <f>IF(K64&lt;&gt;"",TEXT(SUMPRODUCT(($D$4:$D$167=D64)*($M$4:$M$167&gt;M64))+1,"00"),"")</f>
        <v>03</v>
      </c>
      <c r="B64" s="12" t="s">
        <v>178</v>
      </c>
      <c r="C64" s="13" t="s">
        <v>179</v>
      </c>
      <c r="D64" s="14" t="s">
        <v>174</v>
      </c>
      <c r="E64" s="13">
        <v>81.5</v>
      </c>
      <c r="F64" s="13">
        <v>88</v>
      </c>
      <c r="G64" s="15">
        <f t="shared" si="0"/>
        <v>56.5</v>
      </c>
      <c r="H64" s="15"/>
      <c r="I64" s="15">
        <v>56.5</v>
      </c>
      <c r="J64" s="15">
        <v>22.6</v>
      </c>
      <c r="K64" s="15">
        <v>75.6</v>
      </c>
      <c r="L64" s="15">
        <f t="shared" si="1"/>
        <v>45.36</v>
      </c>
      <c r="M64" s="15">
        <f t="shared" si="2"/>
        <v>67.96</v>
      </c>
      <c r="N64" s="16" t="s">
        <v>175</v>
      </c>
      <c r="O64" s="17" t="s">
        <v>116</v>
      </c>
      <c r="P64" s="13">
        <v>1</v>
      </c>
      <c r="Q64" s="20">
        <f t="shared" si="3"/>
      </c>
    </row>
    <row r="65" spans="1:17" ht="15">
      <c r="A65" s="11" t="str">
        <f>IF(K65&lt;&gt;"",TEXT(SUMPRODUCT(($D$4:$D$167=D65)*($M$4:$M$167&gt;M65))+1,"00"),"")</f>
        <v>01</v>
      </c>
      <c r="B65" s="12" t="s">
        <v>180</v>
      </c>
      <c r="C65" s="13" t="s">
        <v>181</v>
      </c>
      <c r="D65" s="14" t="s">
        <v>182</v>
      </c>
      <c r="E65" s="13">
        <v>84.5</v>
      </c>
      <c r="F65" s="13">
        <v>119.5</v>
      </c>
      <c r="G65" s="15">
        <f t="shared" si="0"/>
        <v>68</v>
      </c>
      <c r="H65" s="15"/>
      <c r="I65" s="15">
        <v>68</v>
      </c>
      <c r="J65" s="15">
        <v>27.2</v>
      </c>
      <c r="K65" s="15">
        <v>82.4</v>
      </c>
      <c r="L65" s="15">
        <f t="shared" si="1"/>
        <v>49.44</v>
      </c>
      <c r="M65" s="15">
        <f t="shared" si="2"/>
        <v>76.64</v>
      </c>
      <c r="N65" s="16" t="s">
        <v>175</v>
      </c>
      <c r="O65" s="17" t="s">
        <v>80</v>
      </c>
      <c r="P65" s="13">
        <v>1</v>
      </c>
      <c r="Q65" s="20">
        <f t="shared" si="3"/>
      </c>
    </row>
    <row r="66" spans="1:17" ht="15">
      <c r="A66" s="11" t="str">
        <f>IF(K66&lt;&gt;"",TEXT(SUMPRODUCT(($D$4:$D$167=D66)*($M$4:$M$167&gt;M66))+1,"00"),"")</f>
        <v>02</v>
      </c>
      <c r="B66" s="12" t="s">
        <v>183</v>
      </c>
      <c r="C66" s="13" t="s">
        <v>184</v>
      </c>
      <c r="D66" s="14" t="s">
        <v>182</v>
      </c>
      <c r="E66" s="13">
        <v>85</v>
      </c>
      <c r="F66" s="13">
        <v>105</v>
      </c>
      <c r="G66" s="15">
        <f t="shared" si="0"/>
        <v>63.3333333333333</v>
      </c>
      <c r="H66" s="15"/>
      <c r="I66" s="15">
        <v>63.3333333333333</v>
      </c>
      <c r="J66" s="15">
        <v>25.3333333333333</v>
      </c>
      <c r="K66" s="15">
        <v>81.2</v>
      </c>
      <c r="L66" s="15">
        <f t="shared" si="1"/>
        <v>48.72</v>
      </c>
      <c r="M66" s="15">
        <f t="shared" si="2"/>
        <v>74.0533333333333</v>
      </c>
      <c r="N66" s="16" t="s">
        <v>175</v>
      </c>
      <c r="O66" s="17" t="s">
        <v>80</v>
      </c>
      <c r="P66" s="13">
        <v>1</v>
      </c>
      <c r="Q66" s="20">
        <f t="shared" si="3"/>
      </c>
    </row>
    <row r="67" spans="1:17" ht="15">
      <c r="A67" s="11" t="str">
        <f>IF(K67&lt;&gt;"",TEXT(SUMPRODUCT(($D$4:$D$167=D67)*($M$4:$M$167&gt;M67))+1,"00"),"")</f>
        <v>03</v>
      </c>
      <c r="B67" s="12" t="s">
        <v>185</v>
      </c>
      <c r="C67" s="13" t="s">
        <v>186</v>
      </c>
      <c r="D67" s="14" t="s">
        <v>182</v>
      </c>
      <c r="E67" s="13">
        <v>75.5</v>
      </c>
      <c r="F67" s="13">
        <v>105</v>
      </c>
      <c r="G67" s="15">
        <f t="shared" si="0"/>
        <v>60.1666666666667</v>
      </c>
      <c r="H67" s="15"/>
      <c r="I67" s="15">
        <v>60.1666666666667</v>
      </c>
      <c r="J67" s="15">
        <v>24.0666666666667</v>
      </c>
      <c r="K67" s="15">
        <v>80.4</v>
      </c>
      <c r="L67" s="15">
        <f t="shared" si="1"/>
        <v>48.24</v>
      </c>
      <c r="M67" s="15">
        <f t="shared" si="2"/>
        <v>72.3066666666667</v>
      </c>
      <c r="N67" s="16" t="s">
        <v>175</v>
      </c>
      <c r="O67" s="17" t="s">
        <v>80</v>
      </c>
      <c r="P67" s="13">
        <v>1</v>
      </c>
      <c r="Q67" s="20">
        <f t="shared" si="3"/>
      </c>
    </row>
    <row r="68" spans="1:17" ht="15">
      <c r="A68" s="11" t="str">
        <f>IF(K68&lt;&gt;"",TEXT(SUMPRODUCT(($D$4:$D$167=D68)*($M$4:$M$167&gt;M68))+1,"00"),"")</f>
        <v>01</v>
      </c>
      <c r="B68" s="12" t="s">
        <v>187</v>
      </c>
      <c r="C68" s="13" t="s">
        <v>188</v>
      </c>
      <c r="D68" s="14" t="s">
        <v>189</v>
      </c>
      <c r="E68" s="13">
        <v>95.5</v>
      </c>
      <c r="F68" s="13">
        <v>94</v>
      </c>
      <c r="G68" s="15">
        <f aca="true" t="shared" si="4" ref="G68:G131">IF(E68&gt;0,(E68+F68)/3,"")</f>
        <v>63.1666666666667</v>
      </c>
      <c r="H68" s="15"/>
      <c r="I68" s="15">
        <v>63.1666666666667</v>
      </c>
      <c r="J68" s="15">
        <v>25.2666666666667</v>
      </c>
      <c r="K68" s="15">
        <v>83</v>
      </c>
      <c r="L68" s="15">
        <f aca="true" t="shared" si="5" ref="L68:L131">IF(K68="",-1,K68*0.6)</f>
        <v>49.8</v>
      </c>
      <c r="M68" s="15">
        <f aca="true" t="shared" si="6" ref="M68:M131">IF(K68="",-1,J68+L68)</f>
        <v>75.0666666666667</v>
      </c>
      <c r="N68" s="16" t="s">
        <v>190</v>
      </c>
      <c r="O68" s="17" t="s">
        <v>116</v>
      </c>
      <c r="P68" s="13">
        <v>1</v>
      </c>
      <c r="Q68" s="20">
        <f aca="true" t="shared" si="7" ref="Q68:Q131">IF(K68="","面试缺考","")</f>
      </c>
    </row>
    <row r="69" spans="1:17" ht="15">
      <c r="A69" s="11" t="str">
        <f>IF(K69&lt;&gt;"",TEXT(SUMPRODUCT(($D$4:$D$167=D69)*($M$4:$M$167&gt;M69))+1,"00"),"")</f>
        <v>02</v>
      </c>
      <c r="B69" s="12" t="s">
        <v>191</v>
      </c>
      <c r="C69" s="13" t="s">
        <v>192</v>
      </c>
      <c r="D69" s="14" t="s">
        <v>189</v>
      </c>
      <c r="E69" s="13">
        <v>84.5</v>
      </c>
      <c r="F69" s="13">
        <v>100</v>
      </c>
      <c r="G69" s="15">
        <f t="shared" si="4"/>
        <v>61.5</v>
      </c>
      <c r="H69" s="15"/>
      <c r="I69" s="15">
        <v>61.5</v>
      </c>
      <c r="J69" s="15">
        <v>24.6</v>
      </c>
      <c r="K69" s="15">
        <v>82.2</v>
      </c>
      <c r="L69" s="15">
        <f t="shared" si="5"/>
        <v>49.32</v>
      </c>
      <c r="M69" s="15">
        <f t="shared" si="6"/>
        <v>73.92</v>
      </c>
      <c r="N69" s="16" t="s">
        <v>190</v>
      </c>
      <c r="O69" s="17" t="s">
        <v>116</v>
      </c>
      <c r="P69" s="13">
        <v>1</v>
      </c>
      <c r="Q69" s="20">
        <f t="shared" si="7"/>
      </c>
    </row>
    <row r="70" spans="1:17" ht="15">
      <c r="A70" s="11" t="str">
        <f>IF(K70&lt;&gt;"",TEXT(SUMPRODUCT(($D$4:$D$167=D70)*($M$4:$M$167&gt;M70))+1,"00"),"")</f>
        <v>03</v>
      </c>
      <c r="B70" s="12" t="s">
        <v>193</v>
      </c>
      <c r="C70" s="13" t="s">
        <v>194</v>
      </c>
      <c r="D70" s="14" t="s">
        <v>189</v>
      </c>
      <c r="E70" s="13">
        <v>98</v>
      </c>
      <c r="F70" s="13">
        <v>87.5</v>
      </c>
      <c r="G70" s="15">
        <f t="shared" si="4"/>
        <v>61.8333333333333</v>
      </c>
      <c r="H70" s="15"/>
      <c r="I70" s="15">
        <v>61.8333333333333</v>
      </c>
      <c r="J70" s="15">
        <v>24.7333333333333</v>
      </c>
      <c r="K70" s="15">
        <v>77.2</v>
      </c>
      <c r="L70" s="15">
        <f t="shared" si="5"/>
        <v>46.32</v>
      </c>
      <c r="M70" s="15">
        <f t="shared" si="6"/>
        <v>71.0533333333333</v>
      </c>
      <c r="N70" s="16" t="s">
        <v>190</v>
      </c>
      <c r="O70" s="17" t="s">
        <v>116</v>
      </c>
      <c r="P70" s="13">
        <v>1</v>
      </c>
      <c r="Q70" s="20">
        <f t="shared" si="7"/>
      </c>
    </row>
    <row r="71" spans="1:17" ht="15">
      <c r="A71" s="11" t="str">
        <f>IF(K71&lt;&gt;"",TEXT(SUMPRODUCT(($D$4:$D$167=D71)*($M$4:$M$167&gt;M71))+1,"00"),"")</f>
        <v>01</v>
      </c>
      <c r="B71" s="12" t="s">
        <v>195</v>
      </c>
      <c r="C71" s="13" t="s">
        <v>196</v>
      </c>
      <c r="D71" s="14" t="s">
        <v>197</v>
      </c>
      <c r="E71" s="13">
        <v>99.5</v>
      </c>
      <c r="F71" s="13">
        <v>101</v>
      </c>
      <c r="G71" s="15">
        <f t="shared" si="4"/>
        <v>66.8333333333333</v>
      </c>
      <c r="H71" s="15"/>
      <c r="I71" s="15">
        <v>66.8333333333333</v>
      </c>
      <c r="J71" s="15">
        <v>26.7333333333333</v>
      </c>
      <c r="K71" s="15">
        <v>82.6</v>
      </c>
      <c r="L71" s="15">
        <f t="shared" si="5"/>
        <v>49.56</v>
      </c>
      <c r="M71" s="15">
        <f t="shared" si="6"/>
        <v>76.2933333333333</v>
      </c>
      <c r="N71" s="16" t="s">
        <v>198</v>
      </c>
      <c r="O71" s="17" t="s">
        <v>116</v>
      </c>
      <c r="P71" s="13">
        <v>1</v>
      </c>
      <c r="Q71" s="20">
        <f t="shared" si="7"/>
      </c>
    </row>
    <row r="72" spans="1:17" ht="15">
      <c r="A72" s="11" t="str">
        <f>IF(K72&lt;&gt;"",TEXT(SUMPRODUCT(($D$4:$D$167=D72)*($M$4:$M$167&gt;M72))+1,"00"),"")</f>
        <v>02</v>
      </c>
      <c r="B72" s="12" t="s">
        <v>199</v>
      </c>
      <c r="C72" s="13" t="s">
        <v>200</v>
      </c>
      <c r="D72" s="14" t="s">
        <v>197</v>
      </c>
      <c r="E72" s="13">
        <v>87.5</v>
      </c>
      <c r="F72" s="13">
        <v>98</v>
      </c>
      <c r="G72" s="15">
        <f t="shared" si="4"/>
        <v>61.8333333333333</v>
      </c>
      <c r="H72" s="15"/>
      <c r="I72" s="15">
        <v>61.8333333333333</v>
      </c>
      <c r="J72" s="15">
        <v>24.7333333333333</v>
      </c>
      <c r="K72" s="15">
        <v>81.8</v>
      </c>
      <c r="L72" s="15">
        <f t="shared" si="5"/>
        <v>49.08</v>
      </c>
      <c r="M72" s="15">
        <f t="shared" si="6"/>
        <v>73.8133333333333</v>
      </c>
      <c r="N72" s="16" t="s">
        <v>198</v>
      </c>
      <c r="O72" s="17" t="s">
        <v>116</v>
      </c>
      <c r="P72" s="13">
        <v>1</v>
      </c>
      <c r="Q72" s="20">
        <f t="shared" si="7"/>
      </c>
    </row>
    <row r="73" spans="1:17" ht="15">
      <c r="A73" s="11" t="str">
        <f>IF(K73&lt;&gt;"",TEXT(SUMPRODUCT(($D$4:$D$167=D73)*($M$4:$M$167&gt;M73))+1,"00"),"")</f>
        <v>03</v>
      </c>
      <c r="B73" s="12" t="s">
        <v>201</v>
      </c>
      <c r="C73" s="13" t="s">
        <v>202</v>
      </c>
      <c r="D73" s="14" t="s">
        <v>197</v>
      </c>
      <c r="E73" s="13">
        <v>84</v>
      </c>
      <c r="F73" s="13">
        <v>89</v>
      </c>
      <c r="G73" s="15">
        <f t="shared" si="4"/>
        <v>57.6666666666667</v>
      </c>
      <c r="H73" s="15"/>
      <c r="I73" s="15">
        <v>57.6666666666667</v>
      </c>
      <c r="J73" s="15">
        <v>23.0666666666667</v>
      </c>
      <c r="K73" s="15">
        <v>83.8</v>
      </c>
      <c r="L73" s="15">
        <f t="shared" si="5"/>
        <v>50.28</v>
      </c>
      <c r="M73" s="15">
        <f t="shared" si="6"/>
        <v>73.3466666666667</v>
      </c>
      <c r="N73" s="16" t="s">
        <v>198</v>
      </c>
      <c r="O73" s="17" t="s">
        <v>116</v>
      </c>
      <c r="P73" s="13">
        <v>1</v>
      </c>
      <c r="Q73" s="20">
        <f t="shared" si="7"/>
      </c>
    </row>
    <row r="74" spans="1:17" ht="15">
      <c r="A74" s="11" t="str">
        <f>IF(K74&lt;&gt;"",TEXT(SUMPRODUCT(($D$4:$D$167=D74)*($M$4:$M$167&gt;M74))+1,"00"),"")</f>
        <v>01</v>
      </c>
      <c r="B74" s="12" t="s">
        <v>203</v>
      </c>
      <c r="C74" s="13" t="s">
        <v>204</v>
      </c>
      <c r="D74" s="14" t="s">
        <v>205</v>
      </c>
      <c r="E74" s="13">
        <v>85</v>
      </c>
      <c r="F74" s="13">
        <v>101.5</v>
      </c>
      <c r="G74" s="15">
        <f t="shared" si="4"/>
        <v>62.1666666666667</v>
      </c>
      <c r="H74" s="15"/>
      <c r="I74" s="15">
        <v>62.1666666666667</v>
      </c>
      <c r="J74" s="15">
        <v>24.8666666666667</v>
      </c>
      <c r="K74" s="15">
        <v>78</v>
      </c>
      <c r="L74" s="15">
        <f t="shared" si="5"/>
        <v>46.8</v>
      </c>
      <c r="M74" s="15">
        <f t="shared" si="6"/>
        <v>71.6666666666667</v>
      </c>
      <c r="N74" s="16" t="s">
        <v>206</v>
      </c>
      <c r="O74" s="17" t="s">
        <v>207</v>
      </c>
      <c r="P74" s="13">
        <v>1</v>
      </c>
      <c r="Q74" s="20">
        <f t="shared" si="7"/>
      </c>
    </row>
    <row r="75" spans="1:17" ht="15">
      <c r="A75" s="11" t="str">
        <f>IF(K75&lt;&gt;"",TEXT(SUMPRODUCT(($D$4:$D$167=D75)*($M$4:$M$167&gt;M75))+1,"00"),"")</f>
        <v>02</v>
      </c>
      <c r="B75" s="12" t="s">
        <v>208</v>
      </c>
      <c r="C75" s="13" t="s">
        <v>209</v>
      </c>
      <c r="D75" s="14" t="s">
        <v>205</v>
      </c>
      <c r="E75" s="13">
        <v>57.5</v>
      </c>
      <c r="F75" s="13">
        <v>69</v>
      </c>
      <c r="G75" s="15">
        <f t="shared" si="4"/>
        <v>42.1666666666667</v>
      </c>
      <c r="H75" s="15"/>
      <c r="I75" s="15">
        <v>42.1666666666667</v>
      </c>
      <c r="J75" s="15">
        <v>16.8666666666667</v>
      </c>
      <c r="K75" s="15">
        <v>83.6</v>
      </c>
      <c r="L75" s="15">
        <f t="shared" si="5"/>
        <v>50.16</v>
      </c>
      <c r="M75" s="15">
        <f t="shared" si="6"/>
        <v>67.0266666666667</v>
      </c>
      <c r="N75" s="16" t="s">
        <v>206</v>
      </c>
      <c r="O75" s="17" t="s">
        <v>207</v>
      </c>
      <c r="P75" s="13">
        <v>1</v>
      </c>
      <c r="Q75" s="20">
        <f t="shared" si="7"/>
      </c>
    </row>
    <row r="76" spans="1:17" ht="15">
      <c r="A76" s="11">
        <f>IF(K76&lt;&gt;"",TEXT(SUMPRODUCT(($D$4:$D$167=D76)*($M$4:$M$167&gt;M76))+1,"00"),"")</f>
      </c>
      <c r="B76" s="12" t="s">
        <v>210</v>
      </c>
      <c r="C76" s="13" t="s">
        <v>211</v>
      </c>
      <c r="D76" s="14" t="s">
        <v>205</v>
      </c>
      <c r="E76" s="13">
        <v>88</v>
      </c>
      <c r="F76" s="13">
        <v>103</v>
      </c>
      <c r="G76" s="15">
        <f t="shared" si="4"/>
        <v>63.6666666666667</v>
      </c>
      <c r="H76" s="15"/>
      <c r="I76" s="15">
        <v>63.6666666666667</v>
      </c>
      <c r="J76" s="15">
        <v>25.4666666666667</v>
      </c>
      <c r="K76" s="15"/>
      <c r="L76" s="15">
        <f t="shared" si="5"/>
        <v>-1</v>
      </c>
      <c r="M76" s="15">
        <f t="shared" si="6"/>
        <v>-1</v>
      </c>
      <c r="N76" s="16" t="s">
        <v>206</v>
      </c>
      <c r="O76" s="17" t="s">
        <v>207</v>
      </c>
      <c r="P76" s="13">
        <v>1</v>
      </c>
      <c r="Q76" s="20" t="str">
        <f t="shared" si="7"/>
        <v>面试缺考</v>
      </c>
    </row>
    <row r="77" spans="1:17" ht="15">
      <c r="A77" s="11" t="str">
        <f>IF(K77&lt;&gt;"",TEXT(SUMPRODUCT(($D$4:$D$167=D77)*($M$4:$M$167&gt;M77))+1,"00"),"")</f>
        <v>01</v>
      </c>
      <c r="B77" s="12" t="s">
        <v>212</v>
      </c>
      <c r="C77" s="13" t="s">
        <v>213</v>
      </c>
      <c r="D77" s="14" t="s">
        <v>214</v>
      </c>
      <c r="E77" s="13">
        <v>78.5</v>
      </c>
      <c r="F77" s="13">
        <v>107.5</v>
      </c>
      <c r="G77" s="15">
        <f t="shared" si="4"/>
        <v>62</v>
      </c>
      <c r="H77" s="15"/>
      <c r="I77" s="15">
        <v>62</v>
      </c>
      <c r="J77" s="15">
        <v>24.8</v>
      </c>
      <c r="K77" s="15">
        <v>83.6</v>
      </c>
      <c r="L77" s="15">
        <f t="shared" si="5"/>
        <v>50.16</v>
      </c>
      <c r="M77" s="15">
        <f t="shared" si="6"/>
        <v>74.96</v>
      </c>
      <c r="N77" s="16" t="s">
        <v>215</v>
      </c>
      <c r="O77" s="17" t="s">
        <v>80</v>
      </c>
      <c r="P77" s="13">
        <v>1</v>
      </c>
      <c r="Q77" s="20">
        <f t="shared" si="7"/>
      </c>
    </row>
    <row r="78" spans="1:17" ht="15">
      <c r="A78" s="11" t="str">
        <f>IF(K78&lt;&gt;"",TEXT(SUMPRODUCT(($D$4:$D$167=D78)*($M$4:$M$167&gt;M78))+1,"00"),"")</f>
        <v>02</v>
      </c>
      <c r="B78" s="12" t="s">
        <v>216</v>
      </c>
      <c r="C78" s="13" t="s">
        <v>217</v>
      </c>
      <c r="D78" s="14" t="s">
        <v>214</v>
      </c>
      <c r="E78" s="13">
        <v>70</v>
      </c>
      <c r="F78" s="13">
        <v>97.5</v>
      </c>
      <c r="G78" s="15">
        <f t="shared" si="4"/>
        <v>55.8333333333333</v>
      </c>
      <c r="H78" s="15"/>
      <c r="I78" s="15">
        <v>55.8333333333333</v>
      </c>
      <c r="J78" s="15">
        <v>22.3333333333333</v>
      </c>
      <c r="K78" s="15">
        <v>85.2</v>
      </c>
      <c r="L78" s="15">
        <f t="shared" si="5"/>
        <v>51.12</v>
      </c>
      <c r="M78" s="15">
        <f t="shared" si="6"/>
        <v>73.4533333333333</v>
      </c>
      <c r="N78" s="16" t="s">
        <v>215</v>
      </c>
      <c r="O78" s="17" t="s">
        <v>80</v>
      </c>
      <c r="P78" s="13">
        <v>1</v>
      </c>
      <c r="Q78" s="20">
        <f t="shared" si="7"/>
      </c>
    </row>
    <row r="79" spans="1:17" ht="15">
      <c r="A79" s="11" t="str">
        <f>IF(K79&lt;&gt;"",TEXT(SUMPRODUCT(($D$4:$D$167=D79)*($M$4:$M$167&gt;M79))+1,"00"),"")</f>
        <v>03</v>
      </c>
      <c r="B79" s="12" t="s">
        <v>218</v>
      </c>
      <c r="C79" s="13" t="s">
        <v>219</v>
      </c>
      <c r="D79" s="14" t="s">
        <v>214</v>
      </c>
      <c r="E79" s="13">
        <v>71.5</v>
      </c>
      <c r="F79" s="13">
        <v>91</v>
      </c>
      <c r="G79" s="15">
        <f t="shared" si="4"/>
        <v>54.1666666666667</v>
      </c>
      <c r="H79" s="15"/>
      <c r="I79" s="15">
        <v>54.1666666666667</v>
      </c>
      <c r="J79" s="15">
        <v>21.6666666666667</v>
      </c>
      <c r="K79" s="15">
        <v>80.6</v>
      </c>
      <c r="L79" s="15">
        <f t="shared" si="5"/>
        <v>48.36</v>
      </c>
      <c r="M79" s="15">
        <f t="shared" si="6"/>
        <v>70.0266666666667</v>
      </c>
      <c r="N79" s="16" t="s">
        <v>215</v>
      </c>
      <c r="O79" s="17" t="s">
        <v>80</v>
      </c>
      <c r="P79" s="13">
        <v>1</v>
      </c>
      <c r="Q79" s="20">
        <f t="shared" si="7"/>
      </c>
    </row>
    <row r="80" spans="1:17" ht="15">
      <c r="A80" s="11" t="str">
        <f>IF(K80&lt;&gt;"",TEXT(SUMPRODUCT(($D$4:$D$167=D80)*($M$4:$M$167&gt;M80))+1,"00"),"")</f>
        <v>01</v>
      </c>
      <c r="B80" s="12" t="s">
        <v>220</v>
      </c>
      <c r="C80" s="13" t="s">
        <v>221</v>
      </c>
      <c r="D80" s="14" t="s">
        <v>222</v>
      </c>
      <c r="E80" s="13">
        <v>98.5</v>
      </c>
      <c r="F80" s="13">
        <v>94.5</v>
      </c>
      <c r="G80" s="15">
        <f t="shared" si="4"/>
        <v>64.3333333333333</v>
      </c>
      <c r="H80" s="15"/>
      <c r="I80" s="15">
        <v>64.3333333333333</v>
      </c>
      <c r="J80" s="15">
        <v>25.7333333333333</v>
      </c>
      <c r="K80" s="15">
        <v>82</v>
      </c>
      <c r="L80" s="15">
        <f t="shared" si="5"/>
        <v>49.2</v>
      </c>
      <c r="M80" s="15">
        <f t="shared" si="6"/>
        <v>74.9333333333333</v>
      </c>
      <c r="N80" s="16" t="s">
        <v>215</v>
      </c>
      <c r="O80" s="17" t="s">
        <v>223</v>
      </c>
      <c r="P80" s="13">
        <v>1</v>
      </c>
      <c r="Q80" s="20">
        <f t="shared" si="7"/>
      </c>
    </row>
    <row r="81" spans="1:17" ht="15">
      <c r="A81" s="11" t="str">
        <f>IF(K81&lt;&gt;"",TEXT(SUMPRODUCT(($D$4:$D$167=D81)*($M$4:$M$167&gt;M81))+1,"00"),"")</f>
        <v>02</v>
      </c>
      <c r="B81" s="12" t="s">
        <v>224</v>
      </c>
      <c r="C81" s="13" t="s">
        <v>225</v>
      </c>
      <c r="D81" s="14" t="s">
        <v>222</v>
      </c>
      <c r="E81" s="13">
        <v>91.5</v>
      </c>
      <c r="F81" s="13">
        <v>98</v>
      </c>
      <c r="G81" s="15">
        <f t="shared" si="4"/>
        <v>63.1666666666667</v>
      </c>
      <c r="H81" s="15"/>
      <c r="I81" s="15">
        <v>63.1666666666667</v>
      </c>
      <c r="J81" s="15">
        <v>25.2666666666667</v>
      </c>
      <c r="K81" s="15">
        <v>82</v>
      </c>
      <c r="L81" s="15">
        <f t="shared" si="5"/>
        <v>49.2</v>
      </c>
      <c r="M81" s="15">
        <f t="shared" si="6"/>
        <v>74.4666666666667</v>
      </c>
      <c r="N81" s="16" t="s">
        <v>215</v>
      </c>
      <c r="O81" s="17" t="s">
        <v>223</v>
      </c>
      <c r="P81" s="13">
        <v>1</v>
      </c>
      <c r="Q81" s="20">
        <f t="shared" si="7"/>
      </c>
    </row>
    <row r="82" spans="1:17" ht="15">
      <c r="A82" s="11" t="str">
        <f>IF(K82&lt;&gt;"",TEXT(SUMPRODUCT(($D$4:$D$167=D82)*($M$4:$M$167&gt;M82))+1,"00"),"")</f>
        <v>03</v>
      </c>
      <c r="B82" s="12" t="s">
        <v>226</v>
      </c>
      <c r="C82" s="13" t="s">
        <v>227</v>
      </c>
      <c r="D82" s="14" t="s">
        <v>222</v>
      </c>
      <c r="E82" s="13">
        <v>74</v>
      </c>
      <c r="F82" s="13">
        <v>112.5</v>
      </c>
      <c r="G82" s="15">
        <f t="shared" si="4"/>
        <v>62.1666666666667</v>
      </c>
      <c r="H82" s="15"/>
      <c r="I82" s="15">
        <v>62.1666666666667</v>
      </c>
      <c r="J82" s="15">
        <v>24.8666666666667</v>
      </c>
      <c r="K82" s="15">
        <v>81.4</v>
      </c>
      <c r="L82" s="15">
        <f t="shared" si="5"/>
        <v>48.84</v>
      </c>
      <c r="M82" s="15">
        <f t="shared" si="6"/>
        <v>73.7066666666667</v>
      </c>
      <c r="N82" s="16" t="s">
        <v>215</v>
      </c>
      <c r="O82" s="17" t="s">
        <v>223</v>
      </c>
      <c r="P82" s="13">
        <v>1</v>
      </c>
      <c r="Q82" s="20">
        <f t="shared" si="7"/>
      </c>
    </row>
    <row r="83" spans="1:17" ht="15">
      <c r="A83" s="11" t="str">
        <f>IF(K83&lt;&gt;"",TEXT(SUMPRODUCT(($D$4:$D$167=D83)*($M$4:$M$167&gt;M83))+1,"00"),"")</f>
        <v>01</v>
      </c>
      <c r="B83" s="12" t="s">
        <v>228</v>
      </c>
      <c r="C83" s="13" t="s">
        <v>229</v>
      </c>
      <c r="D83" s="14" t="s">
        <v>230</v>
      </c>
      <c r="E83" s="13">
        <v>82.5</v>
      </c>
      <c r="F83" s="13">
        <v>107</v>
      </c>
      <c r="G83" s="15">
        <f t="shared" si="4"/>
        <v>63.1666666666667</v>
      </c>
      <c r="H83" s="15"/>
      <c r="I83" s="15">
        <v>63.1666666666667</v>
      </c>
      <c r="J83" s="15">
        <v>25.2666666666667</v>
      </c>
      <c r="K83" s="15">
        <v>88</v>
      </c>
      <c r="L83" s="15">
        <f t="shared" si="5"/>
        <v>52.8</v>
      </c>
      <c r="M83" s="15">
        <f t="shared" si="6"/>
        <v>78.0666666666667</v>
      </c>
      <c r="N83" s="16" t="s">
        <v>231</v>
      </c>
      <c r="O83" s="17" t="s">
        <v>116</v>
      </c>
      <c r="P83" s="13">
        <v>1</v>
      </c>
      <c r="Q83" s="20">
        <f t="shared" si="7"/>
      </c>
    </row>
    <row r="84" spans="1:17" ht="15">
      <c r="A84" s="11" t="str">
        <f>IF(K84&lt;&gt;"",TEXT(SUMPRODUCT(($D$4:$D$167=D84)*($M$4:$M$167&gt;M84))+1,"00"),"")</f>
        <v>02</v>
      </c>
      <c r="B84" s="12" t="s">
        <v>232</v>
      </c>
      <c r="C84" s="13" t="s">
        <v>233</v>
      </c>
      <c r="D84" s="14" t="s">
        <v>230</v>
      </c>
      <c r="E84" s="13">
        <v>82</v>
      </c>
      <c r="F84" s="13">
        <v>69.5</v>
      </c>
      <c r="G84" s="15">
        <f t="shared" si="4"/>
        <v>50.5</v>
      </c>
      <c r="H84" s="15"/>
      <c r="I84" s="15">
        <v>50.5</v>
      </c>
      <c r="J84" s="15">
        <v>20.2</v>
      </c>
      <c r="K84" s="15">
        <v>80.2</v>
      </c>
      <c r="L84" s="15">
        <f t="shared" si="5"/>
        <v>48.12</v>
      </c>
      <c r="M84" s="15">
        <f t="shared" si="6"/>
        <v>68.32</v>
      </c>
      <c r="N84" s="16" t="s">
        <v>231</v>
      </c>
      <c r="O84" s="17" t="s">
        <v>116</v>
      </c>
      <c r="P84" s="13">
        <v>1</v>
      </c>
      <c r="Q84" s="20">
        <f t="shared" si="7"/>
      </c>
    </row>
    <row r="85" spans="1:17" ht="15">
      <c r="A85" s="11" t="str">
        <f>IF(K85&lt;&gt;"",TEXT(SUMPRODUCT(($D$4:$D$167=D85)*($M$4:$M$167&gt;M85))+1,"00"),"")</f>
        <v>03</v>
      </c>
      <c r="B85" s="12" t="s">
        <v>234</v>
      </c>
      <c r="C85" s="13" t="s">
        <v>235</v>
      </c>
      <c r="D85" s="14" t="s">
        <v>230</v>
      </c>
      <c r="E85" s="13">
        <v>68</v>
      </c>
      <c r="F85" s="13">
        <v>79.5</v>
      </c>
      <c r="G85" s="15">
        <f t="shared" si="4"/>
        <v>49.1666666666667</v>
      </c>
      <c r="H85" s="15"/>
      <c r="I85" s="15">
        <v>49.1666666666667</v>
      </c>
      <c r="J85" s="15">
        <v>19.6666666666667</v>
      </c>
      <c r="K85" s="15">
        <v>76.6</v>
      </c>
      <c r="L85" s="15">
        <f t="shared" si="5"/>
        <v>45.96</v>
      </c>
      <c r="M85" s="15">
        <f t="shared" si="6"/>
        <v>65.6266666666667</v>
      </c>
      <c r="N85" s="16" t="s">
        <v>231</v>
      </c>
      <c r="O85" s="17" t="s">
        <v>116</v>
      </c>
      <c r="P85" s="13">
        <v>1</v>
      </c>
      <c r="Q85" s="20">
        <f t="shared" si="7"/>
      </c>
    </row>
    <row r="86" spans="1:17" ht="15">
      <c r="A86" s="11" t="str">
        <f>IF(K86&lt;&gt;"",TEXT(SUMPRODUCT(($D$4:$D$167=D86)*($M$4:$M$167&gt;M86))+1,"00"),"")</f>
        <v>01</v>
      </c>
      <c r="B86" s="12" t="s">
        <v>236</v>
      </c>
      <c r="C86" s="13" t="s">
        <v>237</v>
      </c>
      <c r="D86" s="14" t="s">
        <v>238</v>
      </c>
      <c r="E86" s="13">
        <v>87</v>
      </c>
      <c r="F86" s="13">
        <v>68</v>
      </c>
      <c r="G86" s="15">
        <f t="shared" si="4"/>
        <v>51.6666666666667</v>
      </c>
      <c r="H86" s="15"/>
      <c r="I86" s="15">
        <v>51.6666666666667</v>
      </c>
      <c r="J86" s="15">
        <v>20.6666666666667</v>
      </c>
      <c r="K86" s="15">
        <v>84.6</v>
      </c>
      <c r="L86" s="15">
        <f t="shared" si="5"/>
        <v>50.76</v>
      </c>
      <c r="M86" s="15">
        <f t="shared" si="6"/>
        <v>71.4266666666667</v>
      </c>
      <c r="N86" s="16" t="s">
        <v>231</v>
      </c>
      <c r="O86" s="17" t="s">
        <v>116</v>
      </c>
      <c r="P86" s="13">
        <v>1</v>
      </c>
      <c r="Q86" s="20">
        <f t="shared" si="7"/>
      </c>
    </row>
    <row r="87" spans="1:17" ht="15">
      <c r="A87" s="11" t="str">
        <f>IF(K87&lt;&gt;"",TEXT(SUMPRODUCT(($D$4:$D$167=D87)*($M$4:$M$167&gt;M87))+1,"00"),"")</f>
        <v>02</v>
      </c>
      <c r="B87" s="12" t="s">
        <v>239</v>
      </c>
      <c r="C87" s="13" t="s">
        <v>240</v>
      </c>
      <c r="D87" s="14" t="s">
        <v>238</v>
      </c>
      <c r="E87" s="13">
        <v>79.5</v>
      </c>
      <c r="F87" s="13">
        <v>72</v>
      </c>
      <c r="G87" s="15">
        <f t="shared" si="4"/>
        <v>50.5</v>
      </c>
      <c r="H87" s="15">
        <v>5</v>
      </c>
      <c r="I87" s="15">
        <v>55.5</v>
      </c>
      <c r="J87" s="15">
        <v>22.2</v>
      </c>
      <c r="K87" s="15">
        <v>78.4</v>
      </c>
      <c r="L87" s="15">
        <f t="shared" si="5"/>
        <v>47.04</v>
      </c>
      <c r="M87" s="15">
        <f t="shared" si="6"/>
        <v>69.24</v>
      </c>
      <c r="N87" s="16" t="s">
        <v>231</v>
      </c>
      <c r="O87" s="17" t="s">
        <v>116</v>
      </c>
      <c r="P87" s="13">
        <v>1</v>
      </c>
      <c r="Q87" s="20">
        <f t="shared" si="7"/>
      </c>
    </row>
    <row r="88" spans="1:17" ht="15">
      <c r="A88" s="11">
        <f>IF(K88&lt;&gt;"",TEXT(SUMPRODUCT(($D$4:$D$167=D88)*($M$4:$M$167&gt;M88))+1,"00"),"")</f>
      </c>
      <c r="B88" s="12" t="s">
        <v>241</v>
      </c>
      <c r="C88" s="13" t="s">
        <v>242</v>
      </c>
      <c r="D88" s="14" t="s">
        <v>238</v>
      </c>
      <c r="E88" s="13">
        <v>61.5</v>
      </c>
      <c r="F88" s="13">
        <v>50.5</v>
      </c>
      <c r="G88" s="15">
        <f t="shared" si="4"/>
        <v>37.3333333333333</v>
      </c>
      <c r="H88" s="15"/>
      <c r="I88" s="15">
        <v>37.3333333333333</v>
      </c>
      <c r="J88" s="15">
        <v>14.9333333333333</v>
      </c>
      <c r="K88" s="15"/>
      <c r="L88" s="15">
        <f t="shared" si="5"/>
        <v>-1</v>
      </c>
      <c r="M88" s="15">
        <f t="shared" si="6"/>
        <v>-1</v>
      </c>
      <c r="N88" s="16" t="s">
        <v>231</v>
      </c>
      <c r="O88" s="17" t="s">
        <v>116</v>
      </c>
      <c r="P88" s="13">
        <v>1</v>
      </c>
      <c r="Q88" s="20" t="str">
        <f t="shared" si="7"/>
        <v>面试缺考</v>
      </c>
    </row>
    <row r="89" spans="1:17" ht="15">
      <c r="A89" s="11" t="str">
        <f>IF(K89&lt;&gt;"",TEXT(SUMPRODUCT(($D$4:$D$167=D89)*($M$4:$M$167&gt;M89))+1,"00"),"")</f>
        <v>01</v>
      </c>
      <c r="B89" s="12" t="s">
        <v>243</v>
      </c>
      <c r="C89" s="13" t="s">
        <v>244</v>
      </c>
      <c r="D89" s="14" t="s">
        <v>245</v>
      </c>
      <c r="E89" s="13">
        <v>106</v>
      </c>
      <c r="F89" s="13">
        <v>107</v>
      </c>
      <c r="G89" s="15">
        <f t="shared" si="4"/>
        <v>71</v>
      </c>
      <c r="H89" s="15"/>
      <c r="I89" s="15">
        <v>71</v>
      </c>
      <c r="J89" s="15">
        <v>28.4</v>
      </c>
      <c r="K89" s="15">
        <v>86.4</v>
      </c>
      <c r="L89" s="15">
        <f t="shared" si="5"/>
        <v>51.84</v>
      </c>
      <c r="M89" s="15">
        <f t="shared" si="6"/>
        <v>80.24</v>
      </c>
      <c r="N89" s="16" t="s">
        <v>231</v>
      </c>
      <c r="O89" s="17" t="s">
        <v>80</v>
      </c>
      <c r="P89" s="13">
        <v>1</v>
      </c>
      <c r="Q89" s="20">
        <f t="shared" si="7"/>
      </c>
    </row>
    <row r="90" spans="1:17" ht="15">
      <c r="A90" s="11" t="str">
        <f>IF(K90&lt;&gt;"",TEXT(SUMPRODUCT(($D$4:$D$167=D90)*($M$4:$M$167&gt;M90))+1,"00"),"")</f>
        <v>02</v>
      </c>
      <c r="B90" s="12" t="s">
        <v>246</v>
      </c>
      <c r="C90" s="13" t="s">
        <v>247</v>
      </c>
      <c r="D90" s="14" t="s">
        <v>245</v>
      </c>
      <c r="E90" s="13">
        <v>106</v>
      </c>
      <c r="F90" s="13">
        <v>110</v>
      </c>
      <c r="G90" s="15">
        <f t="shared" si="4"/>
        <v>72</v>
      </c>
      <c r="H90" s="15"/>
      <c r="I90" s="15">
        <v>72</v>
      </c>
      <c r="J90" s="15">
        <v>28.8</v>
      </c>
      <c r="K90" s="15">
        <v>82.8</v>
      </c>
      <c r="L90" s="15">
        <f t="shared" si="5"/>
        <v>49.68</v>
      </c>
      <c r="M90" s="15">
        <f t="shared" si="6"/>
        <v>78.48</v>
      </c>
      <c r="N90" s="16" t="s">
        <v>231</v>
      </c>
      <c r="O90" s="17" t="s">
        <v>80</v>
      </c>
      <c r="P90" s="13">
        <v>1</v>
      </c>
      <c r="Q90" s="20">
        <f t="shared" si="7"/>
      </c>
    </row>
    <row r="91" spans="1:17" ht="15">
      <c r="A91" s="11" t="str">
        <f>IF(K91&lt;&gt;"",TEXT(SUMPRODUCT(($D$4:$D$167=D91)*($M$4:$M$167&gt;M91))+1,"00"),"")</f>
        <v>03</v>
      </c>
      <c r="B91" s="12" t="s">
        <v>248</v>
      </c>
      <c r="C91" s="13" t="s">
        <v>249</v>
      </c>
      <c r="D91" s="14" t="s">
        <v>245</v>
      </c>
      <c r="E91" s="13">
        <v>100</v>
      </c>
      <c r="F91" s="13">
        <v>112</v>
      </c>
      <c r="G91" s="15">
        <f t="shared" si="4"/>
        <v>70.6666666666667</v>
      </c>
      <c r="H91" s="15"/>
      <c r="I91" s="15">
        <v>70.6666666666667</v>
      </c>
      <c r="J91" s="15">
        <v>28.2666666666667</v>
      </c>
      <c r="K91" s="15">
        <v>81.6</v>
      </c>
      <c r="L91" s="15">
        <f t="shared" si="5"/>
        <v>48.96</v>
      </c>
      <c r="M91" s="15">
        <f t="shared" si="6"/>
        <v>77.2266666666667</v>
      </c>
      <c r="N91" s="16" t="s">
        <v>231</v>
      </c>
      <c r="O91" s="17" t="s">
        <v>80</v>
      </c>
      <c r="P91" s="13">
        <v>1</v>
      </c>
      <c r="Q91" s="20">
        <f t="shared" si="7"/>
      </c>
    </row>
    <row r="92" spans="1:17" ht="15">
      <c r="A92" s="11" t="str">
        <f>IF(K92&lt;&gt;"",TEXT(SUMPRODUCT(($D$4:$D$167=D92)*($M$4:$M$167&gt;M92))+1,"00"),"")</f>
        <v>01</v>
      </c>
      <c r="B92" s="12" t="s">
        <v>250</v>
      </c>
      <c r="C92" s="13" t="s">
        <v>251</v>
      </c>
      <c r="D92" s="14" t="s">
        <v>252</v>
      </c>
      <c r="E92" s="13">
        <v>93.5</v>
      </c>
      <c r="F92" s="13">
        <v>109</v>
      </c>
      <c r="G92" s="15">
        <f t="shared" si="4"/>
        <v>67.5</v>
      </c>
      <c r="H92" s="15"/>
      <c r="I92" s="15">
        <v>67.5</v>
      </c>
      <c r="J92" s="15">
        <v>27</v>
      </c>
      <c r="K92" s="15">
        <v>84.6</v>
      </c>
      <c r="L92" s="15">
        <f t="shared" si="5"/>
        <v>50.76</v>
      </c>
      <c r="M92" s="15">
        <f t="shared" si="6"/>
        <v>77.76</v>
      </c>
      <c r="N92" s="16" t="s">
        <v>253</v>
      </c>
      <c r="O92" s="17" t="s">
        <v>254</v>
      </c>
      <c r="P92" s="13">
        <v>1</v>
      </c>
      <c r="Q92" s="20">
        <f t="shared" si="7"/>
      </c>
    </row>
    <row r="93" spans="1:17" ht="15">
      <c r="A93" s="11" t="str">
        <f>IF(K93&lt;&gt;"",TEXT(SUMPRODUCT(($D$4:$D$167=D93)*($M$4:$M$167&gt;M93))+1,"00"),"")</f>
        <v>02</v>
      </c>
      <c r="B93" s="12" t="s">
        <v>255</v>
      </c>
      <c r="C93" s="13" t="s">
        <v>256</v>
      </c>
      <c r="D93" s="14" t="s">
        <v>252</v>
      </c>
      <c r="E93" s="13">
        <v>93</v>
      </c>
      <c r="F93" s="13">
        <v>103</v>
      </c>
      <c r="G93" s="15">
        <f t="shared" si="4"/>
        <v>65.3333333333333</v>
      </c>
      <c r="H93" s="15"/>
      <c r="I93" s="15">
        <v>65.3333333333333</v>
      </c>
      <c r="J93" s="15">
        <v>26.1333333333333</v>
      </c>
      <c r="K93" s="15">
        <v>84.8</v>
      </c>
      <c r="L93" s="15">
        <f t="shared" si="5"/>
        <v>50.88</v>
      </c>
      <c r="M93" s="15">
        <f t="shared" si="6"/>
        <v>77.0133333333333</v>
      </c>
      <c r="N93" s="16" t="s">
        <v>253</v>
      </c>
      <c r="O93" s="17" t="s">
        <v>254</v>
      </c>
      <c r="P93" s="13">
        <v>1</v>
      </c>
      <c r="Q93" s="20">
        <f t="shared" si="7"/>
      </c>
    </row>
    <row r="94" spans="1:17" ht="15">
      <c r="A94" s="11" t="str">
        <f>IF(K94&lt;&gt;"",TEXT(SUMPRODUCT(($D$4:$D$167=D94)*($M$4:$M$167&gt;M94))+1,"00"),"")</f>
        <v>03</v>
      </c>
      <c r="B94" s="12" t="s">
        <v>257</v>
      </c>
      <c r="C94" s="13" t="s">
        <v>258</v>
      </c>
      <c r="D94" s="14" t="s">
        <v>252</v>
      </c>
      <c r="E94" s="13">
        <v>89</v>
      </c>
      <c r="F94" s="13">
        <v>107</v>
      </c>
      <c r="G94" s="15">
        <f t="shared" si="4"/>
        <v>65.3333333333333</v>
      </c>
      <c r="H94" s="15"/>
      <c r="I94" s="15">
        <v>65.3333333333333</v>
      </c>
      <c r="J94" s="15">
        <v>26.1333333333333</v>
      </c>
      <c r="K94" s="15">
        <v>81.6</v>
      </c>
      <c r="L94" s="15">
        <f t="shared" si="5"/>
        <v>48.96</v>
      </c>
      <c r="M94" s="15">
        <f t="shared" si="6"/>
        <v>75.0933333333333</v>
      </c>
      <c r="N94" s="16" t="s">
        <v>253</v>
      </c>
      <c r="O94" s="17" t="s">
        <v>254</v>
      </c>
      <c r="P94" s="13">
        <v>1</v>
      </c>
      <c r="Q94" s="20">
        <f t="shared" si="7"/>
      </c>
    </row>
    <row r="95" spans="1:17" ht="15">
      <c r="A95" s="11">
        <f>IF(K95&lt;&gt;"",TEXT(SUMPRODUCT(($D$4:$D$167=D95)*($M$4:$M$167&gt;M95))+1,"00"),"")</f>
      </c>
      <c r="B95" s="12" t="s">
        <v>259</v>
      </c>
      <c r="C95" s="13" t="s">
        <v>260</v>
      </c>
      <c r="D95" s="14" t="s">
        <v>252</v>
      </c>
      <c r="E95" s="13">
        <v>90</v>
      </c>
      <c r="F95" s="13">
        <v>106</v>
      </c>
      <c r="G95" s="15">
        <f t="shared" si="4"/>
        <v>65.3333333333333</v>
      </c>
      <c r="H95" s="15"/>
      <c r="I95" s="15">
        <v>65.3333333333333</v>
      </c>
      <c r="J95" s="15">
        <v>26.1333333333333</v>
      </c>
      <c r="K95" s="15"/>
      <c r="L95" s="15">
        <f t="shared" si="5"/>
        <v>-1</v>
      </c>
      <c r="M95" s="15">
        <f t="shared" si="6"/>
        <v>-1</v>
      </c>
      <c r="N95" s="16" t="s">
        <v>253</v>
      </c>
      <c r="O95" s="17" t="s">
        <v>254</v>
      </c>
      <c r="P95" s="13">
        <v>1</v>
      </c>
      <c r="Q95" s="20" t="str">
        <f t="shared" si="7"/>
        <v>面试缺考</v>
      </c>
    </row>
    <row r="96" spans="1:17" ht="15">
      <c r="A96" s="11" t="str">
        <f>IF(K96&lt;&gt;"",TEXT(SUMPRODUCT(($D$4:$D$167=D96)*($M$4:$M$167&gt;M96))+1,"00"),"")</f>
        <v>01</v>
      </c>
      <c r="B96" s="12" t="s">
        <v>261</v>
      </c>
      <c r="C96" s="13" t="s">
        <v>262</v>
      </c>
      <c r="D96" s="14" t="s">
        <v>263</v>
      </c>
      <c r="E96" s="13">
        <v>107.5</v>
      </c>
      <c r="F96" s="13">
        <v>93</v>
      </c>
      <c r="G96" s="15">
        <f t="shared" si="4"/>
        <v>66.8333333333333</v>
      </c>
      <c r="H96" s="15"/>
      <c r="I96" s="15">
        <v>66.8333333333333</v>
      </c>
      <c r="J96" s="15">
        <v>26.7333333333333</v>
      </c>
      <c r="K96" s="15">
        <v>87.6</v>
      </c>
      <c r="L96" s="15">
        <f t="shared" si="5"/>
        <v>52.56</v>
      </c>
      <c r="M96" s="15">
        <f t="shared" si="6"/>
        <v>79.2933333333333</v>
      </c>
      <c r="N96" s="16" t="s">
        <v>253</v>
      </c>
      <c r="O96" s="17" t="s">
        <v>264</v>
      </c>
      <c r="P96" s="13">
        <v>1</v>
      </c>
      <c r="Q96" s="20">
        <f t="shared" si="7"/>
      </c>
    </row>
    <row r="97" spans="1:17" ht="15">
      <c r="A97" s="11" t="str">
        <f>IF(K97&lt;&gt;"",TEXT(SUMPRODUCT(($D$4:$D$167=D97)*($M$4:$M$167&gt;M97))+1,"00"),"")</f>
        <v>02</v>
      </c>
      <c r="B97" s="12" t="s">
        <v>265</v>
      </c>
      <c r="C97" s="13" t="s">
        <v>266</v>
      </c>
      <c r="D97" s="14" t="s">
        <v>263</v>
      </c>
      <c r="E97" s="13">
        <v>72</v>
      </c>
      <c r="F97" s="13">
        <v>92</v>
      </c>
      <c r="G97" s="15">
        <f t="shared" si="4"/>
        <v>54.6666666666667</v>
      </c>
      <c r="H97" s="15"/>
      <c r="I97" s="15">
        <v>54.6666666666667</v>
      </c>
      <c r="J97" s="15">
        <v>21.8666666666667</v>
      </c>
      <c r="K97" s="15">
        <v>84.6</v>
      </c>
      <c r="L97" s="15">
        <f t="shared" si="5"/>
        <v>50.76</v>
      </c>
      <c r="M97" s="15">
        <f t="shared" si="6"/>
        <v>72.6266666666667</v>
      </c>
      <c r="N97" s="16" t="s">
        <v>253</v>
      </c>
      <c r="O97" s="17" t="s">
        <v>264</v>
      </c>
      <c r="P97" s="13">
        <v>1</v>
      </c>
      <c r="Q97" s="20">
        <f t="shared" si="7"/>
      </c>
    </row>
    <row r="98" spans="1:17" ht="15">
      <c r="A98" s="11" t="str">
        <f>IF(K98&lt;&gt;"",TEXT(SUMPRODUCT(($D$4:$D$167=D98)*($M$4:$M$167&gt;M98))+1,"00"),"")</f>
        <v>03</v>
      </c>
      <c r="B98" s="12" t="s">
        <v>267</v>
      </c>
      <c r="C98" s="13" t="s">
        <v>268</v>
      </c>
      <c r="D98" s="14" t="s">
        <v>263</v>
      </c>
      <c r="E98" s="13">
        <v>64</v>
      </c>
      <c r="F98" s="13">
        <v>58</v>
      </c>
      <c r="G98" s="15">
        <f t="shared" si="4"/>
        <v>40.6666666666667</v>
      </c>
      <c r="H98" s="15">
        <v>5</v>
      </c>
      <c r="I98" s="15">
        <v>45.6666666666667</v>
      </c>
      <c r="J98" s="15">
        <v>18.2666666666667</v>
      </c>
      <c r="K98" s="15">
        <v>76</v>
      </c>
      <c r="L98" s="15">
        <f t="shared" si="5"/>
        <v>45.6</v>
      </c>
      <c r="M98" s="15">
        <f t="shared" si="6"/>
        <v>63.8666666666667</v>
      </c>
      <c r="N98" s="16" t="s">
        <v>253</v>
      </c>
      <c r="O98" s="17" t="s">
        <v>264</v>
      </c>
      <c r="P98" s="13">
        <v>1</v>
      </c>
      <c r="Q98" s="20">
        <f t="shared" si="7"/>
      </c>
    </row>
    <row r="99" spans="1:17" ht="15">
      <c r="A99" s="11" t="str">
        <f>IF(K99&lt;&gt;"",TEXT(SUMPRODUCT(($D$4:$D$167=D99)*($M$4:$M$167&gt;M99))+1,"00"),"")</f>
        <v>01</v>
      </c>
      <c r="B99" s="12" t="s">
        <v>269</v>
      </c>
      <c r="C99" s="13" t="s">
        <v>270</v>
      </c>
      <c r="D99" s="14" t="s">
        <v>271</v>
      </c>
      <c r="E99" s="13">
        <v>64</v>
      </c>
      <c r="F99" s="13">
        <v>91</v>
      </c>
      <c r="G99" s="15">
        <f t="shared" si="4"/>
        <v>51.6666666666667</v>
      </c>
      <c r="H99" s="15"/>
      <c r="I99" s="15">
        <v>51.6666666666667</v>
      </c>
      <c r="J99" s="15">
        <v>20.6666666666667</v>
      </c>
      <c r="K99" s="15">
        <v>85.2</v>
      </c>
      <c r="L99" s="15">
        <f t="shared" si="5"/>
        <v>51.12</v>
      </c>
      <c r="M99" s="15">
        <f t="shared" si="6"/>
        <v>71.7866666666667</v>
      </c>
      <c r="N99" s="16" t="s">
        <v>253</v>
      </c>
      <c r="O99" s="17" t="s">
        <v>264</v>
      </c>
      <c r="P99" s="13">
        <v>1</v>
      </c>
      <c r="Q99" s="20">
        <f t="shared" si="7"/>
      </c>
    </row>
    <row r="100" spans="1:17" ht="15">
      <c r="A100" s="11" t="str">
        <f>IF(K100&lt;&gt;"",TEXT(SUMPRODUCT(($D$4:$D$167=D100)*($M$4:$M$167&gt;M100))+1,"00"),"")</f>
        <v>02</v>
      </c>
      <c r="B100" s="12" t="s">
        <v>272</v>
      </c>
      <c r="C100" s="13" t="s">
        <v>273</v>
      </c>
      <c r="D100" s="14" t="s">
        <v>271</v>
      </c>
      <c r="E100" s="13">
        <v>72</v>
      </c>
      <c r="F100" s="13">
        <v>86</v>
      </c>
      <c r="G100" s="15">
        <f t="shared" si="4"/>
        <v>52.6666666666667</v>
      </c>
      <c r="H100" s="15"/>
      <c r="I100" s="15">
        <v>52.6666666666667</v>
      </c>
      <c r="J100" s="15">
        <v>21.0666666666667</v>
      </c>
      <c r="K100" s="15">
        <v>81.2</v>
      </c>
      <c r="L100" s="15">
        <f t="shared" si="5"/>
        <v>48.72</v>
      </c>
      <c r="M100" s="15">
        <f t="shared" si="6"/>
        <v>69.7866666666667</v>
      </c>
      <c r="N100" s="16" t="s">
        <v>253</v>
      </c>
      <c r="O100" s="17" t="s">
        <v>264</v>
      </c>
      <c r="P100" s="13">
        <v>1</v>
      </c>
      <c r="Q100" s="20">
        <f t="shared" si="7"/>
      </c>
    </row>
    <row r="101" spans="1:17" ht="15">
      <c r="A101" s="11" t="str">
        <f>IF(K101&lt;&gt;"",TEXT(SUMPRODUCT(($D$4:$D$167=D101)*($M$4:$M$167&gt;M101))+1,"00"),"")</f>
        <v>03</v>
      </c>
      <c r="B101" s="12" t="s">
        <v>274</v>
      </c>
      <c r="C101" s="13" t="s">
        <v>275</v>
      </c>
      <c r="D101" s="14" t="s">
        <v>271</v>
      </c>
      <c r="E101" s="13">
        <v>56.5</v>
      </c>
      <c r="F101" s="13">
        <v>87</v>
      </c>
      <c r="G101" s="15">
        <f t="shared" si="4"/>
        <v>47.8333333333333</v>
      </c>
      <c r="H101" s="15"/>
      <c r="I101" s="15">
        <v>47.8333333333333</v>
      </c>
      <c r="J101" s="15">
        <v>19.1333333333333</v>
      </c>
      <c r="K101" s="15">
        <v>81.8</v>
      </c>
      <c r="L101" s="15">
        <f t="shared" si="5"/>
        <v>49.08</v>
      </c>
      <c r="M101" s="15">
        <f t="shared" si="6"/>
        <v>68.2133333333333</v>
      </c>
      <c r="N101" s="16" t="s">
        <v>253</v>
      </c>
      <c r="O101" s="17" t="s">
        <v>264</v>
      </c>
      <c r="P101" s="13">
        <v>1</v>
      </c>
      <c r="Q101" s="20">
        <f t="shared" si="7"/>
      </c>
    </row>
    <row r="102" spans="1:17" ht="15">
      <c r="A102" s="11" t="str">
        <f>IF(K102&lt;&gt;"",TEXT(SUMPRODUCT(($D$4:$D$167=D102)*($M$4:$M$167&gt;M102))+1,"00"),"")</f>
        <v>01</v>
      </c>
      <c r="B102" s="12" t="s">
        <v>276</v>
      </c>
      <c r="C102" s="13" t="s">
        <v>277</v>
      </c>
      <c r="D102" s="14" t="s">
        <v>278</v>
      </c>
      <c r="E102" s="13">
        <v>96</v>
      </c>
      <c r="F102" s="13">
        <v>89</v>
      </c>
      <c r="G102" s="15">
        <f t="shared" si="4"/>
        <v>61.6666666666667</v>
      </c>
      <c r="H102" s="15"/>
      <c r="I102" s="15">
        <v>61.6666666666667</v>
      </c>
      <c r="J102" s="15">
        <v>24.6666666666667</v>
      </c>
      <c r="K102" s="15">
        <v>88</v>
      </c>
      <c r="L102" s="15">
        <f t="shared" si="5"/>
        <v>52.8</v>
      </c>
      <c r="M102" s="15">
        <f t="shared" si="6"/>
        <v>77.4666666666667</v>
      </c>
      <c r="N102" s="16" t="s">
        <v>253</v>
      </c>
      <c r="O102" s="17" t="s">
        <v>264</v>
      </c>
      <c r="P102" s="13">
        <v>2</v>
      </c>
      <c r="Q102" s="20">
        <f t="shared" si="7"/>
      </c>
    </row>
    <row r="103" spans="1:17" ht="15">
      <c r="A103" s="11" t="str">
        <f>IF(K103&lt;&gt;"",TEXT(SUMPRODUCT(($D$4:$D$167=D103)*($M$4:$M$167&gt;M103))+1,"00"),"")</f>
        <v>02</v>
      </c>
      <c r="B103" s="12" t="s">
        <v>279</v>
      </c>
      <c r="C103" s="13" t="s">
        <v>280</v>
      </c>
      <c r="D103" s="14" t="s">
        <v>278</v>
      </c>
      <c r="E103" s="13">
        <v>110.5</v>
      </c>
      <c r="F103" s="13">
        <v>96</v>
      </c>
      <c r="G103" s="15">
        <f t="shared" si="4"/>
        <v>68.8333333333333</v>
      </c>
      <c r="H103" s="15"/>
      <c r="I103" s="15">
        <v>68.8333333333333</v>
      </c>
      <c r="J103" s="15">
        <v>27.5333333333333</v>
      </c>
      <c r="K103" s="15">
        <v>77.6</v>
      </c>
      <c r="L103" s="15">
        <f t="shared" si="5"/>
        <v>46.56</v>
      </c>
      <c r="M103" s="15">
        <f t="shared" si="6"/>
        <v>74.0933333333333</v>
      </c>
      <c r="N103" s="16" t="s">
        <v>253</v>
      </c>
      <c r="O103" s="17" t="s">
        <v>264</v>
      </c>
      <c r="P103" s="13">
        <v>2</v>
      </c>
      <c r="Q103" s="20">
        <f t="shared" si="7"/>
      </c>
    </row>
    <row r="104" spans="1:17" ht="15">
      <c r="A104" s="11" t="str">
        <f>IF(K104&lt;&gt;"",TEXT(SUMPRODUCT(($D$4:$D$167=D104)*($M$4:$M$167&gt;M104))+1,"00"),"")</f>
        <v>03</v>
      </c>
      <c r="B104" s="12" t="s">
        <v>281</v>
      </c>
      <c r="C104" s="13" t="s">
        <v>282</v>
      </c>
      <c r="D104" s="14" t="s">
        <v>278</v>
      </c>
      <c r="E104" s="13">
        <v>96</v>
      </c>
      <c r="F104" s="13">
        <v>60</v>
      </c>
      <c r="G104" s="15">
        <f t="shared" si="4"/>
        <v>52</v>
      </c>
      <c r="H104" s="15"/>
      <c r="I104" s="15">
        <v>52</v>
      </c>
      <c r="J104" s="15">
        <v>20.8</v>
      </c>
      <c r="K104" s="15">
        <v>85</v>
      </c>
      <c r="L104" s="15">
        <f t="shared" si="5"/>
        <v>51</v>
      </c>
      <c r="M104" s="15">
        <f t="shared" si="6"/>
        <v>71.8</v>
      </c>
      <c r="N104" s="16" t="s">
        <v>253</v>
      </c>
      <c r="O104" s="17" t="s">
        <v>264</v>
      </c>
      <c r="P104" s="13">
        <v>2</v>
      </c>
      <c r="Q104" s="20">
        <f t="shared" si="7"/>
      </c>
    </row>
    <row r="105" spans="1:17" ht="15">
      <c r="A105" s="11" t="str">
        <f>IF(K105&lt;&gt;"",TEXT(SUMPRODUCT(($D$4:$D$167=D105)*($M$4:$M$167&gt;M105))+1,"00"),"")</f>
        <v>04</v>
      </c>
      <c r="B105" s="12" t="s">
        <v>283</v>
      </c>
      <c r="C105" s="13" t="s">
        <v>284</v>
      </c>
      <c r="D105" s="14" t="s">
        <v>278</v>
      </c>
      <c r="E105" s="13">
        <v>74.5</v>
      </c>
      <c r="F105" s="13">
        <v>87</v>
      </c>
      <c r="G105" s="15">
        <f t="shared" si="4"/>
        <v>53.8333333333333</v>
      </c>
      <c r="H105" s="15"/>
      <c r="I105" s="15">
        <v>53.8333333333333</v>
      </c>
      <c r="J105" s="15">
        <v>21.5333333333333</v>
      </c>
      <c r="K105" s="15">
        <v>82.2</v>
      </c>
      <c r="L105" s="15">
        <f t="shared" si="5"/>
        <v>49.32</v>
      </c>
      <c r="M105" s="15">
        <f t="shared" si="6"/>
        <v>70.8533333333333</v>
      </c>
      <c r="N105" s="16" t="s">
        <v>253</v>
      </c>
      <c r="O105" s="17" t="s">
        <v>264</v>
      </c>
      <c r="P105" s="13">
        <v>2</v>
      </c>
      <c r="Q105" s="20">
        <f t="shared" si="7"/>
      </c>
    </row>
    <row r="106" spans="1:17" ht="15">
      <c r="A106" s="11" t="str">
        <f>IF(K106&lt;&gt;"",TEXT(SUMPRODUCT(($D$4:$D$167=D106)*($M$4:$M$167&gt;M106))+1,"00"),"")</f>
        <v>05</v>
      </c>
      <c r="B106" s="12" t="s">
        <v>285</v>
      </c>
      <c r="C106" s="13" t="s">
        <v>286</v>
      </c>
      <c r="D106" s="14" t="s">
        <v>278</v>
      </c>
      <c r="E106" s="13">
        <v>79.5</v>
      </c>
      <c r="F106" s="13">
        <v>76.5</v>
      </c>
      <c r="G106" s="15">
        <f t="shared" si="4"/>
        <v>52</v>
      </c>
      <c r="H106" s="15"/>
      <c r="I106" s="15">
        <v>52</v>
      </c>
      <c r="J106" s="15">
        <v>20.8</v>
      </c>
      <c r="K106" s="15">
        <v>77.4</v>
      </c>
      <c r="L106" s="15">
        <f t="shared" si="5"/>
        <v>46.44</v>
      </c>
      <c r="M106" s="15">
        <f t="shared" si="6"/>
        <v>67.24</v>
      </c>
      <c r="N106" s="16" t="s">
        <v>253</v>
      </c>
      <c r="O106" s="17" t="s">
        <v>264</v>
      </c>
      <c r="P106" s="13">
        <v>2</v>
      </c>
      <c r="Q106" s="20">
        <f t="shared" si="7"/>
      </c>
    </row>
    <row r="107" spans="1:17" ht="15">
      <c r="A107" s="11" t="str">
        <f>IF(K107&lt;&gt;"",TEXT(SUMPRODUCT(($D$4:$D$167=D107)*($M$4:$M$167&gt;M107))+1,"00"),"")</f>
        <v>06</v>
      </c>
      <c r="B107" s="12" t="s">
        <v>287</v>
      </c>
      <c r="C107" s="13" t="s">
        <v>288</v>
      </c>
      <c r="D107" s="14" t="s">
        <v>278</v>
      </c>
      <c r="E107" s="13">
        <v>80.5</v>
      </c>
      <c r="F107" s="13">
        <v>70.5</v>
      </c>
      <c r="G107" s="15">
        <f t="shared" si="4"/>
        <v>50.3333333333333</v>
      </c>
      <c r="H107" s="15"/>
      <c r="I107" s="15">
        <v>50.3333333333333</v>
      </c>
      <c r="J107" s="15">
        <v>20.1333333333333</v>
      </c>
      <c r="K107" s="15">
        <v>73.6</v>
      </c>
      <c r="L107" s="15">
        <f t="shared" si="5"/>
        <v>44.16</v>
      </c>
      <c r="M107" s="15">
        <f t="shared" si="6"/>
        <v>64.2933333333333</v>
      </c>
      <c r="N107" s="16" t="s">
        <v>253</v>
      </c>
      <c r="O107" s="17" t="s">
        <v>264</v>
      </c>
      <c r="P107" s="13">
        <v>2</v>
      </c>
      <c r="Q107" s="20">
        <f t="shared" si="7"/>
      </c>
    </row>
    <row r="108" spans="1:17" ht="15">
      <c r="A108" s="11" t="str">
        <f>IF(K108&lt;&gt;"",TEXT(SUMPRODUCT(($D$4:$D$167=D108)*($M$4:$M$167&gt;M108))+1,"00"),"")</f>
        <v>01</v>
      </c>
      <c r="B108" s="12" t="s">
        <v>289</v>
      </c>
      <c r="C108" s="13" t="s">
        <v>290</v>
      </c>
      <c r="D108" s="14" t="s">
        <v>291</v>
      </c>
      <c r="E108" s="13">
        <v>82.5</v>
      </c>
      <c r="F108" s="13">
        <v>110.5</v>
      </c>
      <c r="G108" s="15">
        <f t="shared" si="4"/>
        <v>64.3333333333333</v>
      </c>
      <c r="H108" s="15"/>
      <c r="I108" s="15">
        <v>64.3333333333333</v>
      </c>
      <c r="J108" s="15">
        <v>25.7333333333333</v>
      </c>
      <c r="K108" s="15">
        <v>85.2</v>
      </c>
      <c r="L108" s="15">
        <f t="shared" si="5"/>
        <v>51.12</v>
      </c>
      <c r="M108" s="15">
        <f t="shared" si="6"/>
        <v>76.8533333333333</v>
      </c>
      <c r="N108" s="16" t="s">
        <v>292</v>
      </c>
      <c r="O108" s="17" t="s">
        <v>293</v>
      </c>
      <c r="P108" s="13">
        <v>2</v>
      </c>
      <c r="Q108" s="20">
        <f t="shared" si="7"/>
      </c>
    </row>
    <row r="109" spans="1:17" ht="15">
      <c r="A109" s="11" t="str">
        <f>IF(K109&lt;&gt;"",TEXT(SUMPRODUCT(($D$4:$D$167=D109)*($M$4:$M$167&gt;M109))+1,"00"),"")</f>
        <v>02</v>
      </c>
      <c r="B109" s="12" t="s">
        <v>294</v>
      </c>
      <c r="C109" s="13" t="s">
        <v>295</v>
      </c>
      <c r="D109" s="14" t="s">
        <v>291</v>
      </c>
      <c r="E109" s="13">
        <v>93.5</v>
      </c>
      <c r="F109" s="13">
        <v>94</v>
      </c>
      <c r="G109" s="15">
        <f t="shared" si="4"/>
        <v>62.5</v>
      </c>
      <c r="H109" s="15"/>
      <c r="I109" s="15">
        <v>62.5</v>
      </c>
      <c r="J109" s="15">
        <v>25</v>
      </c>
      <c r="K109" s="15">
        <v>82.4</v>
      </c>
      <c r="L109" s="15">
        <f t="shared" si="5"/>
        <v>49.44</v>
      </c>
      <c r="M109" s="15">
        <f t="shared" si="6"/>
        <v>74.44</v>
      </c>
      <c r="N109" s="16" t="s">
        <v>292</v>
      </c>
      <c r="O109" s="17" t="s">
        <v>293</v>
      </c>
      <c r="P109" s="13">
        <v>2</v>
      </c>
      <c r="Q109" s="20">
        <f t="shared" si="7"/>
      </c>
    </row>
    <row r="110" spans="1:17" ht="15">
      <c r="A110" s="11" t="str">
        <f>IF(K110&lt;&gt;"",TEXT(SUMPRODUCT(($D$4:$D$167=D110)*($M$4:$M$167&gt;M110))+1,"00"),"")</f>
        <v>03</v>
      </c>
      <c r="B110" s="12" t="s">
        <v>296</v>
      </c>
      <c r="C110" s="13" t="s">
        <v>297</v>
      </c>
      <c r="D110" s="14" t="s">
        <v>291</v>
      </c>
      <c r="E110" s="13">
        <v>68.5</v>
      </c>
      <c r="F110" s="13">
        <v>104.5</v>
      </c>
      <c r="G110" s="15">
        <f t="shared" si="4"/>
        <v>57.6666666666667</v>
      </c>
      <c r="H110" s="15"/>
      <c r="I110" s="15">
        <v>57.6666666666667</v>
      </c>
      <c r="J110" s="15">
        <v>23.0666666666667</v>
      </c>
      <c r="K110" s="15">
        <v>79</v>
      </c>
      <c r="L110" s="15">
        <f t="shared" si="5"/>
        <v>47.4</v>
      </c>
      <c r="M110" s="15">
        <f t="shared" si="6"/>
        <v>70.4666666666667</v>
      </c>
      <c r="N110" s="16" t="s">
        <v>292</v>
      </c>
      <c r="O110" s="17" t="s">
        <v>293</v>
      </c>
      <c r="P110" s="13">
        <v>2</v>
      </c>
      <c r="Q110" s="20">
        <f t="shared" si="7"/>
      </c>
    </row>
    <row r="111" spans="1:17" ht="15">
      <c r="A111" s="11" t="str">
        <f>IF(K111&lt;&gt;"",TEXT(SUMPRODUCT(($D$4:$D$167=D111)*($M$4:$M$167&gt;M111))+1,"00"),"")</f>
        <v>04</v>
      </c>
      <c r="B111" s="12" t="s">
        <v>298</v>
      </c>
      <c r="C111" s="13" t="s">
        <v>299</v>
      </c>
      <c r="D111" s="14" t="s">
        <v>291</v>
      </c>
      <c r="E111" s="13">
        <v>61.5</v>
      </c>
      <c r="F111" s="13">
        <v>103</v>
      </c>
      <c r="G111" s="15">
        <f t="shared" si="4"/>
        <v>54.8333333333333</v>
      </c>
      <c r="H111" s="15"/>
      <c r="I111" s="15">
        <v>54.8333333333333</v>
      </c>
      <c r="J111" s="15">
        <v>21.9333333333333</v>
      </c>
      <c r="K111" s="15">
        <v>79.2</v>
      </c>
      <c r="L111" s="15">
        <f t="shared" si="5"/>
        <v>47.52</v>
      </c>
      <c r="M111" s="15">
        <f t="shared" si="6"/>
        <v>69.4533333333333</v>
      </c>
      <c r="N111" s="16" t="s">
        <v>292</v>
      </c>
      <c r="O111" s="17" t="s">
        <v>293</v>
      </c>
      <c r="P111" s="13">
        <v>2</v>
      </c>
      <c r="Q111" s="20">
        <f t="shared" si="7"/>
      </c>
    </row>
    <row r="112" spans="1:17" ht="15">
      <c r="A112" s="11">
        <f>IF(K112&lt;&gt;"",TEXT(SUMPRODUCT(($D$4:$D$167=D112)*($M$4:$M$167&gt;M112))+1,"00"),"")</f>
      </c>
      <c r="B112" s="12" t="s">
        <v>300</v>
      </c>
      <c r="C112" s="13" t="s">
        <v>301</v>
      </c>
      <c r="D112" s="14" t="s">
        <v>291</v>
      </c>
      <c r="E112" s="13">
        <v>68.5</v>
      </c>
      <c r="F112" s="13">
        <v>92.5</v>
      </c>
      <c r="G112" s="15">
        <f t="shared" si="4"/>
        <v>53.6666666666667</v>
      </c>
      <c r="H112" s="15"/>
      <c r="I112" s="15">
        <v>53.6666666666667</v>
      </c>
      <c r="J112" s="15">
        <v>21.4666666666667</v>
      </c>
      <c r="K112" s="15"/>
      <c r="L112" s="15">
        <f t="shared" si="5"/>
        <v>-1</v>
      </c>
      <c r="M112" s="15">
        <f t="shared" si="6"/>
        <v>-1</v>
      </c>
      <c r="N112" s="16" t="s">
        <v>292</v>
      </c>
      <c r="O112" s="17" t="s">
        <v>293</v>
      </c>
      <c r="P112" s="13">
        <v>2</v>
      </c>
      <c r="Q112" s="20" t="str">
        <f t="shared" si="7"/>
        <v>面试缺考</v>
      </c>
    </row>
    <row r="113" spans="1:17" ht="15">
      <c r="A113" s="11">
        <f>IF(K113&lt;&gt;"",TEXT(SUMPRODUCT(($D$4:$D$167=D113)*($M$4:$M$167&gt;M113))+1,"00"),"")</f>
      </c>
      <c r="B113" s="12" t="s">
        <v>302</v>
      </c>
      <c r="C113" s="13" t="s">
        <v>303</v>
      </c>
      <c r="D113" s="14" t="s">
        <v>291</v>
      </c>
      <c r="E113" s="13">
        <v>113.5</v>
      </c>
      <c r="F113" s="13">
        <v>94.5</v>
      </c>
      <c r="G113" s="15">
        <f t="shared" si="4"/>
        <v>69.3333333333333</v>
      </c>
      <c r="H113" s="15"/>
      <c r="I113" s="15">
        <v>69.3333333333333</v>
      </c>
      <c r="J113" s="15">
        <v>27.7333333333333</v>
      </c>
      <c r="K113" s="15"/>
      <c r="L113" s="15">
        <f t="shared" si="5"/>
        <v>-1</v>
      </c>
      <c r="M113" s="15">
        <f t="shared" si="6"/>
        <v>-1</v>
      </c>
      <c r="N113" s="16" t="s">
        <v>292</v>
      </c>
      <c r="O113" s="17" t="s">
        <v>293</v>
      </c>
      <c r="P113" s="13">
        <v>2</v>
      </c>
      <c r="Q113" s="20" t="str">
        <f t="shared" si="7"/>
        <v>面试缺考</v>
      </c>
    </row>
    <row r="114" spans="1:17" ht="15">
      <c r="A114" s="11" t="str">
        <f>IF(K114&lt;&gt;"",TEXT(SUMPRODUCT(($D$4:$D$167=D114)*($M$4:$M$167&gt;M114))+1,"00"),"")</f>
        <v>01</v>
      </c>
      <c r="B114" s="12" t="s">
        <v>304</v>
      </c>
      <c r="C114" s="13" t="s">
        <v>305</v>
      </c>
      <c r="D114" s="14" t="s">
        <v>306</v>
      </c>
      <c r="E114" s="13">
        <v>72</v>
      </c>
      <c r="F114" s="13">
        <v>98.5</v>
      </c>
      <c r="G114" s="15">
        <f t="shared" si="4"/>
        <v>56.8333333333333</v>
      </c>
      <c r="H114" s="15">
        <v>5</v>
      </c>
      <c r="I114" s="15">
        <v>61.8333333333333</v>
      </c>
      <c r="J114" s="15">
        <v>24.7333333333333</v>
      </c>
      <c r="K114" s="15">
        <v>82.8</v>
      </c>
      <c r="L114" s="15">
        <f t="shared" si="5"/>
        <v>49.68</v>
      </c>
      <c r="M114" s="15">
        <f t="shared" si="6"/>
        <v>74.4133333333333</v>
      </c>
      <c r="N114" s="16" t="s">
        <v>292</v>
      </c>
      <c r="O114" s="17" t="s">
        <v>307</v>
      </c>
      <c r="P114" s="13">
        <v>4</v>
      </c>
      <c r="Q114" s="20">
        <f t="shared" si="7"/>
      </c>
    </row>
    <row r="115" spans="1:17" ht="15">
      <c r="A115" s="11" t="str">
        <f>IF(K115&lt;&gt;"",TEXT(SUMPRODUCT(($D$4:$D$167=D115)*($M$4:$M$167&gt;M115))+1,"00"),"")</f>
        <v>02</v>
      </c>
      <c r="B115" s="12" t="s">
        <v>308</v>
      </c>
      <c r="C115" s="13" t="s">
        <v>309</v>
      </c>
      <c r="D115" s="14" t="s">
        <v>306</v>
      </c>
      <c r="E115" s="13">
        <v>75</v>
      </c>
      <c r="F115" s="13">
        <v>78</v>
      </c>
      <c r="G115" s="15">
        <f t="shared" si="4"/>
        <v>51</v>
      </c>
      <c r="H115" s="15"/>
      <c r="I115" s="15">
        <v>51</v>
      </c>
      <c r="J115" s="15">
        <v>20.4</v>
      </c>
      <c r="K115" s="15">
        <v>79.6</v>
      </c>
      <c r="L115" s="15">
        <f t="shared" si="5"/>
        <v>47.76</v>
      </c>
      <c r="M115" s="15">
        <f t="shared" si="6"/>
        <v>68.16</v>
      </c>
      <c r="N115" s="16" t="s">
        <v>292</v>
      </c>
      <c r="O115" s="17" t="s">
        <v>307</v>
      </c>
      <c r="P115" s="13">
        <v>4</v>
      </c>
      <c r="Q115" s="20">
        <f t="shared" si="7"/>
      </c>
    </row>
    <row r="116" spans="1:17" ht="15">
      <c r="A116" s="11" t="str">
        <f>IF(K116&lt;&gt;"",TEXT(SUMPRODUCT(($D$4:$D$167=D116)*($M$4:$M$167&gt;M116))+1,"00"),"")</f>
        <v>03</v>
      </c>
      <c r="B116" s="12" t="s">
        <v>310</v>
      </c>
      <c r="C116" s="13" t="s">
        <v>311</v>
      </c>
      <c r="D116" s="14" t="s">
        <v>306</v>
      </c>
      <c r="E116" s="13">
        <v>50.5</v>
      </c>
      <c r="F116" s="13">
        <v>78.5</v>
      </c>
      <c r="G116" s="15">
        <f t="shared" si="4"/>
        <v>43</v>
      </c>
      <c r="H116" s="15"/>
      <c r="I116" s="15">
        <v>43</v>
      </c>
      <c r="J116" s="15">
        <v>17.2</v>
      </c>
      <c r="K116" s="15">
        <v>73.8</v>
      </c>
      <c r="L116" s="15">
        <f t="shared" si="5"/>
        <v>44.28</v>
      </c>
      <c r="M116" s="15">
        <f t="shared" si="6"/>
        <v>61.48</v>
      </c>
      <c r="N116" s="16" t="s">
        <v>292</v>
      </c>
      <c r="O116" s="17" t="s">
        <v>307</v>
      </c>
      <c r="P116" s="13">
        <v>4</v>
      </c>
      <c r="Q116" s="20">
        <f t="shared" si="7"/>
      </c>
    </row>
    <row r="117" spans="1:17" ht="15">
      <c r="A117" s="11" t="str">
        <f>IF(K117&lt;&gt;"",TEXT(SUMPRODUCT(($D$4:$D$167=D117)*($M$4:$M$167&gt;M117))+1,"00"),"")</f>
        <v>04</v>
      </c>
      <c r="B117" s="12" t="s">
        <v>312</v>
      </c>
      <c r="C117" s="13" t="s">
        <v>313</v>
      </c>
      <c r="D117" s="14" t="s">
        <v>306</v>
      </c>
      <c r="E117" s="13">
        <v>55</v>
      </c>
      <c r="F117" s="13">
        <v>33.5</v>
      </c>
      <c r="G117" s="15">
        <f t="shared" si="4"/>
        <v>29.5</v>
      </c>
      <c r="H117" s="15"/>
      <c r="I117" s="15">
        <v>29.5</v>
      </c>
      <c r="J117" s="15">
        <v>11.8</v>
      </c>
      <c r="K117" s="15">
        <v>71.8</v>
      </c>
      <c r="L117" s="15">
        <f t="shared" si="5"/>
        <v>43.08</v>
      </c>
      <c r="M117" s="15">
        <f t="shared" si="6"/>
        <v>54.88</v>
      </c>
      <c r="N117" s="16" t="s">
        <v>292</v>
      </c>
      <c r="O117" s="17" t="s">
        <v>307</v>
      </c>
      <c r="P117" s="13">
        <v>4</v>
      </c>
      <c r="Q117" s="20">
        <f t="shared" si="7"/>
      </c>
    </row>
    <row r="118" spans="1:17" ht="15">
      <c r="A118" s="11">
        <f>IF(K118&lt;&gt;"",TEXT(SUMPRODUCT(($D$4:$D$167=D118)*($M$4:$M$167&gt;M118))+1,"00"),"")</f>
      </c>
      <c r="B118" s="12" t="s">
        <v>314</v>
      </c>
      <c r="C118" s="13" t="s">
        <v>315</v>
      </c>
      <c r="D118" s="14" t="s">
        <v>306</v>
      </c>
      <c r="E118" s="13">
        <v>65.5</v>
      </c>
      <c r="F118" s="13">
        <v>83</v>
      </c>
      <c r="G118" s="15">
        <f t="shared" si="4"/>
        <v>49.5</v>
      </c>
      <c r="H118" s="15"/>
      <c r="I118" s="15">
        <v>49.5</v>
      </c>
      <c r="J118" s="15">
        <v>19.8</v>
      </c>
      <c r="K118" s="15"/>
      <c r="L118" s="15">
        <f t="shared" si="5"/>
        <v>-1</v>
      </c>
      <c r="M118" s="15">
        <f t="shared" si="6"/>
        <v>-1</v>
      </c>
      <c r="N118" s="16" t="s">
        <v>292</v>
      </c>
      <c r="O118" s="17" t="s">
        <v>307</v>
      </c>
      <c r="P118" s="13">
        <v>4</v>
      </c>
      <c r="Q118" s="20" t="str">
        <f t="shared" si="7"/>
        <v>面试缺考</v>
      </c>
    </row>
    <row r="119" spans="1:17" ht="15">
      <c r="A119" s="11" t="str">
        <f>IF(K119&lt;&gt;"",TEXT(SUMPRODUCT(($D$4:$D$167=D119)*($M$4:$M$167&gt;M119))+1,"00"),"")</f>
        <v>01</v>
      </c>
      <c r="B119" s="12" t="s">
        <v>316</v>
      </c>
      <c r="C119" s="13" t="s">
        <v>317</v>
      </c>
      <c r="D119" s="14" t="s">
        <v>318</v>
      </c>
      <c r="E119" s="13">
        <v>89</v>
      </c>
      <c r="F119" s="13">
        <v>114</v>
      </c>
      <c r="G119" s="15">
        <f t="shared" si="4"/>
        <v>67.6666666666667</v>
      </c>
      <c r="H119" s="15"/>
      <c r="I119" s="15">
        <v>67.6666666666667</v>
      </c>
      <c r="J119" s="15">
        <v>27.0666666666667</v>
      </c>
      <c r="K119" s="15">
        <v>79</v>
      </c>
      <c r="L119" s="15">
        <f t="shared" si="5"/>
        <v>47.4</v>
      </c>
      <c r="M119" s="15">
        <f t="shared" si="6"/>
        <v>74.4666666666667</v>
      </c>
      <c r="N119" s="16" t="s">
        <v>319</v>
      </c>
      <c r="O119" s="17" t="s">
        <v>320</v>
      </c>
      <c r="P119" s="13">
        <v>2</v>
      </c>
      <c r="Q119" s="20">
        <f t="shared" si="7"/>
      </c>
    </row>
    <row r="120" spans="1:17" ht="15">
      <c r="A120" s="11" t="str">
        <f>IF(K120&lt;&gt;"",TEXT(SUMPRODUCT(($D$4:$D$167=D120)*($M$4:$M$167&gt;M120))+1,"00"),"")</f>
        <v>02</v>
      </c>
      <c r="B120" s="12" t="s">
        <v>321</v>
      </c>
      <c r="C120" s="13" t="s">
        <v>322</v>
      </c>
      <c r="D120" s="14" t="s">
        <v>318</v>
      </c>
      <c r="E120" s="13">
        <v>101</v>
      </c>
      <c r="F120" s="13">
        <v>99.5</v>
      </c>
      <c r="G120" s="15">
        <f t="shared" si="4"/>
        <v>66.8333333333333</v>
      </c>
      <c r="H120" s="15"/>
      <c r="I120" s="15">
        <v>66.8333333333333</v>
      </c>
      <c r="J120" s="15">
        <v>26.7333333333333</v>
      </c>
      <c r="K120" s="15">
        <v>79.2</v>
      </c>
      <c r="L120" s="15">
        <f t="shared" si="5"/>
        <v>47.52</v>
      </c>
      <c r="M120" s="15">
        <f t="shared" si="6"/>
        <v>74.2533333333333</v>
      </c>
      <c r="N120" s="16" t="s">
        <v>319</v>
      </c>
      <c r="O120" s="17" t="s">
        <v>320</v>
      </c>
      <c r="P120" s="13">
        <v>2</v>
      </c>
      <c r="Q120" s="20">
        <f t="shared" si="7"/>
      </c>
    </row>
    <row r="121" spans="1:17" ht="15">
      <c r="A121" s="11" t="str">
        <f>IF(K121&lt;&gt;"",TEXT(SUMPRODUCT(($D$4:$D$167=D121)*($M$4:$M$167&gt;M121))+1,"00"),"")</f>
        <v>03</v>
      </c>
      <c r="B121" s="12" t="s">
        <v>323</v>
      </c>
      <c r="C121" s="13" t="s">
        <v>324</v>
      </c>
      <c r="D121" s="14" t="s">
        <v>318</v>
      </c>
      <c r="E121" s="13">
        <v>91</v>
      </c>
      <c r="F121" s="13">
        <v>104.5</v>
      </c>
      <c r="G121" s="15">
        <f t="shared" si="4"/>
        <v>65.1666666666667</v>
      </c>
      <c r="H121" s="15"/>
      <c r="I121" s="15">
        <v>65.1666666666667</v>
      </c>
      <c r="J121" s="15">
        <v>26.0666666666667</v>
      </c>
      <c r="K121" s="15">
        <v>80</v>
      </c>
      <c r="L121" s="15">
        <f t="shared" si="5"/>
        <v>48</v>
      </c>
      <c r="M121" s="15">
        <f t="shared" si="6"/>
        <v>74.0666666666667</v>
      </c>
      <c r="N121" s="16" t="s">
        <v>319</v>
      </c>
      <c r="O121" s="17" t="s">
        <v>320</v>
      </c>
      <c r="P121" s="13">
        <v>2</v>
      </c>
      <c r="Q121" s="20">
        <f t="shared" si="7"/>
      </c>
    </row>
    <row r="122" spans="1:17" ht="15">
      <c r="A122" s="11" t="str">
        <f>IF(K122&lt;&gt;"",TEXT(SUMPRODUCT(($D$4:$D$167=D122)*($M$4:$M$167&gt;M122))+1,"00"),"")</f>
        <v>04</v>
      </c>
      <c r="B122" s="12" t="s">
        <v>325</v>
      </c>
      <c r="C122" s="13" t="s">
        <v>326</v>
      </c>
      <c r="D122" s="14" t="s">
        <v>318</v>
      </c>
      <c r="E122" s="13">
        <v>88</v>
      </c>
      <c r="F122" s="13">
        <v>107.5</v>
      </c>
      <c r="G122" s="15">
        <f t="shared" si="4"/>
        <v>65.1666666666667</v>
      </c>
      <c r="H122" s="15"/>
      <c r="I122" s="15">
        <v>65.1666666666667</v>
      </c>
      <c r="J122" s="15">
        <v>26.0666666666667</v>
      </c>
      <c r="K122" s="15">
        <v>78.2</v>
      </c>
      <c r="L122" s="15">
        <f t="shared" si="5"/>
        <v>46.92</v>
      </c>
      <c r="M122" s="15">
        <f t="shared" si="6"/>
        <v>72.9866666666667</v>
      </c>
      <c r="N122" s="16" t="s">
        <v>319</v>
      </c>
      <c r="O122" s="17" t="s">
        <v>320</v>
      </c>
      <c r="P122" s="13">
        <v>2</v>
      </c>
      <c r="Q122" s="20">
        <f t="shared" si="7"/>
      </c>
    </row>
    <row r="123" spans="1:17" ht="15">
      <c r="A123" s="11" t="str">
        <f>IF(K123&lt;&gt;"",TEXT(SUMPRODUCT(($D$4:$D$167=D123)*($M$4:$M$167&gt;M123))+1,"00"),"")</f>
        <v>05</v>
      </c>
      <c r="B123" s="12" t="s">
        <v>327</v>
      </c>
      <c r="C123" s="13" t="s">
        <v>328</v>
      </c>
      <c r="D123" s="14" t="s">
        <v>318</v>
      </c>
      <c r="E123" s="13">
        <v>85</v>
      </c>
      <c r="F123" s="13">
        <v>110.5</v>
      </c>
      <c r="G123" s="15">
        <f t="shared" si="4"/>
        <v>65.1666666666667</v>
      </c>
      <c r="H123" s="15"/>
      <c r="I123" s="15">
        <v>65.1666666666667</v>
      </c>
      <c r="J123" s="15">
        <v>26.0666666666667</v>
      </c>
      <c r="K123" s="15">
        <v>74.6</v>
      </c>
      <c r="L123" s="15">
        <f t="shared" si="5"/>
        <v>44.76</v>
      </c>
      <c r="M123" s="15">
        <f t="shared" si="6"/>
        <v>70.8266666666667</v>
      </c>
      <c r="N123" s="16" t="s">
        <v>319</v>
      </c>
      <c r="O123" s="17" t="s">
        <v>320</v>
      </c>
      <c r="P123" s="13">
        <v>2</v>
      </c>
      <c r="Q123" s="20">
        <f t="shared" si="7"/>
      </c>
    </row>
    <row r="124" spans="1:17" ht="15">
      <c r="A124" s="11">
        <f>IF(K124&lt;&gt;"",TEXT(SUMPRODUCT(($D$4:$D$167=D124)*($M$4:$M$167&gt;M124))+1,"00"),"")</f>
      </c>
      <c r="B124" s="12" t="s">
        <v>329</v>
      </c>
      <c r="C124" s="13" t="s">
        <v>330</v>
      </c>
      <c r="D124" s="14" t="s">
        <v>318</v>
      </c>
      <c r="E124" s="13">
        <v>95</v>
      </c>
      <c r="F124" s="13">
        <v>101</v>
      </c>
      <c r="G124" s="15">
        <f t="shared" si="4"/>
        <v>65.3333333333333</v>
      </c>
      <c r="H124" s="15"/>
      <c r="I124" s="15">
        <v>65.3333333333333</v>
      </c>
      <c r="J124" s="15">
        <v>26.1333333333333</v>
      </c>
      <c r="K124" s="15"/>
      <c r="L124" s="15">
        <f t="shared" si="5"/>
        <v>-1</v>
      </c>
      <c r="M124" s="15">
        <f t="shared" si="6"/>
        <v>-1</v>
      </c>
      <c r="N124" s="16" t="s">
        <v>319</v>
      </c>
      <c r="O124" s="17" t="s">
        <v>320</v>
      </c>
      <c r="P124" s="13">
        <v>2</v>
      </c>
      <c r="Q124" s="20" t="str">
        <f t="shared" si="7"/>
        <v>面试缺考</v>
      </c>
    </row>
    <row r="125" spans="1:17" ht="15">
      <c r="A125" s="11" t="str">
        <f>IF(K125&lt;&gt;"",TEXT(SUMPRODUCT(($D$4:$D$167=D125)*($M$4:$M$167&gt;M125))+1,"00"),"")</f>
        <v>01</v>
      </c>
      <c r="B125" s="12" t="s">
        <v>331</v>
      </c>
      <c r="C125" s="13" t="s">
        <v>332</v>
      </c>
      <c r="D125" s="14" t="s">
        <v>333</v>
      </c>
      <c r="E125" s="13">
        <v>67</v>
      </c>
      <c r="F125" s="13">
        <v>126</v>
      </c>
      <c r="G125" s="15">
        <f t="shared" si="4"/>
        <v>64.3333333333333</v>
      </c>
      <c r="H125" s="15"/>
      <c r="I125" s="15">
        <v>64.3333333333333</v>
      </c>
      <c r="J125" s="15">
        <v>25.7333333333333</v>
      </c>
      <c r="K125" s="15">
        <v>87.6</v>
      </c>
      <c r="L125" s="15">
        <f t="shared" si="5"/>
        <v>52.56</v>
      </c>
      <c r="M125" s="15">
        <f t="shared" si="6"/>
        <v>78.2933333333333</v>
      </c>
      <c r="N125" s="16" t="s">
        <v>334</v>
      </c>
      <c r="O125" s="17" t="s">
        <v>335</v>
      </c>
      <c r="P125" s="13">
        <v>1</v>
      </c>
      <c r="Q125" s="20">
        <f t="shared" si="7"/>
      </c>
    </row>
    <row r="126" spans="1:17" ht="15">
      <c r="A126" s="11" t="str">
        <f>IF(K126&lt;&gt;"",TEXT(SUMPRODUCT(($D$4:$D$167=D126)*($M$4:$M$167&gt;M126))+1,"00"),"")</f>
        <v>02</v>
      </c>
      <c r="B126" s="12" t="s">
        <v>336</v>
      </c>
      <c r="C126" s="13" t="s">
        <v>337</v>
      </c>
      <c r="D126" s="14" t="s">
        <v>333</v>
      </c>
      <c r="E126" s="13">
        <v>96.5</v>
      </c>
      <c r="F126" s="13">
        <v>91.5</v>
      </c>
      <c r="G126" s="15">
        <f t="shared" si="4"/>
        <v>62.6666666666667</v>
      </c>
      <c r="H126" s="15"/>
      <c r="I126" s="15">
        <v>62.6666666666667</v>
      </c>
      <c r="J126" s="15">
        <v>25.0666666666667</v>
      </c>
      <c r="K126" s="15">
        <v>78.8</v>
      </c>
      <c r="L126" s="15">
        <f t="shared" si="5"/>
        <v>47.28</v>
      </c>
      <c r="M126" s="15">
        <f t="shared" si="6"/>
        <v>72.3466666666667</v>
      </c>
      <c r="N126" s="16" t="s">
        <v>334</v>
      </c>
      <c r="O126" s="17" t="s">
        <v>335</v>
      </c>
      <c r="P126" s="13">
        <v>1</v>
      </c>
      <c r="Q126" s="20">
        <f t="shared" si="7"/>
      </c>
    </row>
    <row r="127" spans="1:17" ht="15">
      <c r="A127" s="11">
        <f>IF(K127&lt;&gt;"",TEXT(SUMPRODUCT(($D$4:$D$167=D127)*($M$4:$M$167&gt;M127))+1,"00"),"")</f>
      </c>
      <c r="B127" s="12" t="s">
        <v>338</v>
      </c>
      <c r="C127" s="13" t="s">
        <v>339</v>
      </c>
      <c r="D127" s="14" t="s">
        <v>333</v>
      </c>
      <c r="E127" s="13">
        <v>107.5</v>
      </c>
      <c r="F127" s="13">
        <v>100.5</v>
      </c>
      <c r="G127" s="15">
        <f t="shared" si="4"/>
        <v>69.3333333333333</v>
      </c>
      <c r="H127" s="15"/>
      <c r="I127" s="15">
        <v>69.3333333333333</v>
      </c>
      <c r="J127" s="15">
        <v>27.7333333333333</v>
      </c>
      <c r="K127" s="15"/>
      <c r="L127" s="15">
        <f t="shared" si="5"/>
        <v>-1</v>
      </c>
      <c r="M127" s="15">
        <f t="shared" si="6"/>
        <v>-1</v>
      </c>
      <c r="N127" s="16" t="s">
        <v>334</v>
      </c>
      <c r="O127" s="17" t="s">
        <v>335</v>
      </c>
      <c r="P127" s="13">
        <v>1</v>
      </c>
      <c r="Q127" s="20" t="str">
        <f t="shared" si="7"/>
        <v>面试缺考</v>
      </c>
    </row>
    <row r="128" spans="1:17" ht="15">
      <c r="A128" s="11" t="str">
        <f>IF(K128&lt;&gt;"",TEXT(SUMPRODUCT(($D$4:$D$167=D128)*($M$4:$M$167&gt;M128))+1,"00"),"")</f>
        <v>01</v>
      </c>
      <c r="B128" s="12" t="s">
        <v>340</v>
      </c>
      <c r="C128" s="13" t="s">
        <v>341</v>
      </c>
      <c r="D128" s="14" t="s">
        <v>342</v>
      </c>
      <c r="E128" s="13">
        <v>91</v>
      </c>
      <c r="F128" s="13">
        <v>99</v>
      </c>
      <c r="G128" s="15">
        <f t="shared" si="4"/>
        <v>63.3333333333333</v>
      </c>
      <c r="H128" s="15"/>
      <c r="I128" s="15">
        <v>63.3333333333333</v>
      </c>
      <c r="J128" s="15">
        <v>25.3333333333333</v>
      </c>
      <c r="K128" s="15">
        <v>85.8</v>
      </c>
      <c r="L128" s="15">
        <f t="shared" si="5"/>
        <v>51.48</v>
      </c>
      <c r="M128" s="15">
        <f t="shared" si="6"/>
        <v>76.8133333333333</v>
      </c>
      <c r="N128" s="16" t="s">
        <v>334</v>
      </c>
      <c r="O128" s="17" t="s">
        <v>343</v>
      </c>
      <c r="P128" s="13">
        <v>2</v>
      </c>
      <c r="Q128" s="20">
        <f t="shared" si="7"/>
      </c>
    </row>
    <row r="129" spans="1:17" ht="15">
      <c r="A129" s="11" t="str">
        <f>IF(K129&lt;&gt;"",TEXT(SUMPRODUCT(($D$4:$D$167=D129)*($M$4:$M$167&gt;M129))+1,"00"),"")</f>
        <v>02</v>
      </c>
      <c r="B129" s="12" t="s">
        <v>344</v>
      </c>
      <c r="C129" s="13" t="s">
        <v>345</v>
      </c>
      <c r="D129" s="14" t="s">
        <v>342</v>
      </c>
      <c r="E129" s="13">
        <v>100.5</v>
      </c>
      <c r="F129" s="13">
        <v>89</v>
      </c>
      <c r="G129" s="15">
        <f t="shared" si="4"/>
        <v>63.1666666666667</v>
      </c>
      <c r="H129" s="15"/>
      <c r="I129" s="15">
        <v>63.1666666666667</v>
      </c>
      <c r="J129" s="15">
        <v>25.2666666666667</v>
      </c>
      <c r="K129" s="15">
        <v>84.4</v>
      </c>
      <c r="L129" s="15">
        <f t="shared" si="5"/>
        <v>50.64</v>
      </c>
      <c r="M129" s="15">
        <f t="shared" si="6"/>
        <v>75.9066666666667</v>
      </c>
      <c r="N129" s="16" t="s">
        <v>334</v>
      </c>
      <c r="O129" s="17" t="s">
        <v>343</v>
      </c>
      <c r="P129" s="13">
        <v>2</v>
      </c>
      <c r="Q129" s="20">
        <f t="shared" si="7"/>
      </c>
    </row>
    <row r="130" spans="1:17" ht="15">
      <c r="A130" s="11" t="str">
        <f>IF(K130&lt;&gt;"",TEXT(SUMPRODUCT(($D$4:$D$167=D130)*($M$4:$M$167&gt;M130))+1,"00"),"")</f>
        <v>03</v>
      </c>
      <c r="B130" s="12" t="s">
        <v>346</v>
      </c>
      <c r="C130" s="13" t="s">
        <v>347</v>
      </c>
      <c r="D130" s="14" t="s">
        <v>342</v>
      </c>
      <c r="E130" s="13">
        <v>94.5</v>
      </c>
      <c r="F130" s="13">
        <v>93</v>
      </c>
      <c r="G130" s="15">
        <f t="shared" si="4"/>
        <v>62.5</v>
      </c>
      <c r="H130" s="15"/>
      <c r="I130" s="15">
        <v>62.5</v>
      </c>
      <c r="J130" s="15">
        <v>25</v>
      </c>
      <c r="K130" s="15">
        <v>82.4</v>
      </c>
      <c r="L130" s="15">
        <f t="shared" si="5"/>
        <v>49.44</v>
      </c>
      <c r="M130" s="15">
        <f t="shared" si="6"/>
        <v>74.44</v>
      </c>
      <c r="N130" s="16" t="s">
        <v>334</v>
      </c>
      <c r="O130" s="17" t="s">
        <v>343</v>
      </c>
      <c r="P130" s="13">
        <v>2</v>
      </c>
      <c r="Q130" s="20">
        <f t="shared" si="7"/>
      </c>
    </row>
    <row r="131" spans="1:17" ht="15">
      <c r="A131" s="11" t="str">
        <f>IF(K131&lt;&gt;"",TEXT(SUMPRODUCT(($D$4:$D$167=D131)*($M$4:$M$167&gt;M131))+1,"00"),"")</f>
        <v>04</v>
      </c>
      <c r="B131" s="12" t="s">
        <v>348</v>
      </c>
      <c r="C131" s="13" t="s">
        <v>349</v>
      </c>
      <c r="D131" s="14" t="s">
        <v>342</v>
      </c>
      <c r="E131" s="13">
        <v>73.5</v>
      </c>
      <c r="F131" s="13">
        <v>110.5</v>
      </c>
      <c r="G131" s="15">
        <f t="shared" si="4"/>
        <v>61.3333333333333</v>
      </c>
      <c r="H131" s="15"/>
      <c r="I131" s="15">
        <v>61.3333333333333</v>
      </c>
      <c r="J131" s="15">
        <v>24.5333333333333</v>
      </c>
      <c r="K131" s="15">
        <v>81</v>
      </c>
      <c r="L131" s="15">
        <f t="shared" si="5"/>
        <v>48.6</v>
      </c>
      <c r="M131" s="15">
        <f t="shared" si="6"/>
        <v>73.1333333333333</v>
      </c>
      <c r="N131" s="16" t="s">
        <v>334</v>
      </c>
      <c r="O131" s="17" t="s">
        <v>343</v>
      </c>
      <c r="P131" s="13">
        <v>2</v>
      </c>
      <c r="Q131" s="20">
        <f t="shared" si="7"/>
      </c>
    </row>
    <row r="132" spans="1:17" ht="15">
      <c r="A132" s="11">
        <f>IF(K132&lt;&gt;"",TEXT(SUMPRODUCT(($D$4:$D$167=D132)*($M$4:$M$167&gt;M132))+1,"00"),"")</f>
      </c>
      <c r="B132" s="12" t="s">
        <v>350</v>
      </c>
      <c r="C132" s="13" t="s">
        <v>351</v>
      </c>
      <c r="D132" s="14" t="s">
        <v>342</v>
      </c>
      <c r="E132" s="13">
        <v>86</v>
      </c>
      <c r="F132" s="13">
        <v>120.5</v>
      </c>
      <c r="G132" s="15">
        <f aca="true" t="shared" si="8" ref="G132:G167">IF(E132&gt;0,(E132+F132)/3,"")</f>
        <v>68.8333333333333</v>
      </c>
      <c r="H132" s="15"/>
      <c r="I132" s="15">
        <v>68.8333333333333</v>
      </c>
      <c r="J132" s="15">
        <v>27.5333333333333</v>
      </c>
      <c r="K132" s="15"/>
      <c r="L132" s="15">
        <f aca="true" t="shared" si="9" ref="L132:L167">IF(K132="",-1,K132*0.6)</f>
        <v>-1</v>
      </c>
      <c r="M132" s="15">
        <f aca="true" t="shared" si="10" ref="M132:M167">IF(K132="",-1,J132+L132)</f>
        <v>-1</v>
      </c>
      <c r="N132" s="16" t="s">
        <v>334</v>
      </c>
      <c r="O132" s="17" t="s">
        <v>343</v>
      </c>
      <c r="P132" s="13">
        <v>2</v>
      </c>
      <c r="Q132" s="20" t="str">
        <f aca="true" t="shared" si="11" ref="Q132:Q167">IF(K132="","面试缺考","")</f>
        <v>面试缺考</v>
      </c>
    </row>
    <row r="133" spans="1:17" ht="15">
      <c r="A133" s="11">
        <f>IF(K133&lt;&gt;"",TEXT(SUMPRODUCT(($D$4:$D$167=D133)*($M$4:$M$167&gt;M133))+1,"00"),"")</f>
      </c>
      <c r="B133" s="12" t="s">
        <v>352</v>
      </c>
      <c r="C133" s="13" t="s">
        <v>353</v>
      </c>
      <c r="D133" s="14" t="s">
        <v>342</v>
      </c>
      <c r="E133" s="13">
        <v>77</v>
      </c>
      <c r="F133" s="13">
        <v>110.5</v>
      </c>
      <c r="G133" s="15">
        <f t="shared" si="8"/>
        <v>62.5</v>
      </c>
      <c r="H133" s="15"/>
      <c r="I133" s="15">
        <v>62.5</v>
      </c>
      <c r="J133" s="15">
        <v>25</v>
      </c>
      <c r="K133" s="15"/>
      <c r="L133" s="15">
        <f t="shared" si="9"/>
        <v>-1</v>
      </c>
      <c r="M133" s="15">
        <f t="shared" si="10"/>
        <v>-1</v>
      </c>
      <c r="N133" s="16" t="s">
        <v>334</v>
      </c>
      <c r="O133" s="17" t="s">
        <v>343</v>
      </c>
      <c r="P133" s="13">
        <v>2</v>
      </c>
      <c r="Q133" s="20" t="str">
        <f t="shared" si="11"/>
        <v>面试缺考</v>
      </c>
    </row>
    <row r="134" spans="1:17" ht="15">
      <c r="A134" s="11" t="str">
        <f>IF(K134&lt;&gt;"",TEXT(SUMPRODUCT(($D$4:$D$167=D134)*($M$4:$M$167&gt;M134))+1,"00"),"")</f>
        <v>01</v>
      </c>
      <c r="B134" s="12" t="s">
        <v>354</v>
      </c>
      <c r="C134" s="13" t="s">
        <v>355</v>
      </c>
      <c r="D134" s="14" t="s">
        <v>356</v>
      </c>
      <c r="E134" s="13">
        <v>83.5</v>
      </c>
      <c r="F134" s="13">
        <v>125.5</v>
      </c>
      <c r="G134" s="15">
        <f t="shared" si="8"/>
        <v>69.6666666666667</v>
      </c>
      <c r="H134" s="15"/>
      <c r="I134" s="15">
        <v>69.6666666666667</v>
      </c>
      <c r="J134" s="15">
        <v>27.8666666666667</v>
      </c>
      <c r="K134" s="15">
        <v>86.4</v>
      </c>
      <c r="L134" s="15">
        <f t="shared" si="9"/>
        <v>51.84</v>
      </c>
      <c r="M134" s="15">
        <f t="shared" si="10"/>
        <v>79.7066666666667</v>
      </c>
      <c r="N134" s="16" t="s">
        <v>334</v>
      </c>
      <c r="O134" s="17" t="s">
        <v>357</v>
      </c>
      <c r="P134" s="13">
        <v>2</v>
      </c>
      <c r="Q134" s="20">
        <f t="shared" si="11"/>
      </c>
    </row>
    <row r="135" spans="1:17" ht="15">
      <c r="A135" s="11" t="str">
        <f>IF(K135&lt;&gt;"",TEXT(SUMPRODUCT(($D$4:$D$167=D135)*($M$4:$M$167&gt;M135))+1,"00"),"")</f>
        <v>02</v>
      </c>
      <c r="B135" s="12" t="s">
        <v>358</v>
      </c>
      <c r="C135" s="13" t="s">
        <v>359</v>
      </c>
      <c r="D135" s="14" t="s">
        <v>356</v>
      </c>
      <c r="E135" s="13">
        <v>111.5</v>
      </c>
      <c r="F135" s="13">
        <v>106.5</v>
      </c>
      <c r="G135" s="15">
        <f t="shared" si="8"/>
        <v>72.6666666666667</v>
      </c>
      <c r="H135" s="15"/>
      <c r="I135" s="15">
        <v>72.6666666666667</v>
      </c>
      <c r="J135" s="15">
        <v>29.0666666666667</v>
      </c>
      <c r="K135" s="15">
        <v>84.2</v>
      </c>
      <c r="L135" s="15">
        <f t="shared" si="9"/>
        <v>50.52</v>
      </c>
      <c r="M135" s="15">
        <f t="shared" si="10"/>
        <v>79.5866666666667</v>
      </c>
      <c r="N135" s="16" t="s">
        <v>334</v>
      </c>
      <c r="O135" s="17" t="s">
        <v>357</v>
      </c>
      <c r="P135" s="13">
        <v>2</v>
      </c>
      <c r="Q135" s="20">
        <f t="shared" si="11"/>
      </c>
    </row>
    <row r="136" spans="1:17" ht="15">
      <c r="A136" s="11" t="str">
        <f>IF(K136&lt;&gt;"",TEXT(SUMPRODUCT(($D$4:$D$167=D136)*($M$4:$M$167&gt;M136))+1,"00"),"")</f>
        <v>03</v>
      </c>
      <c r="B136" s="12" t="s">
        <v>360</v>
      </c>
      <c r="C136" s="13" t="s">
        <v>361</v>
      </c>
      <c r="D136" s="14" t="s">
        <v>356</v>
      </c>
      <c r="E136" s="13">
        <v>82.5</v>
      </c>
      <c r="F136" s="13">
        <v>131</v>
      </c>
      <c r="G136" s="15">
        <f t="shared" si="8"/>
        <v>71.1666666666667</v>
      </c>
      <c r="H136" s="15"/>
      <c r="I136" s="15">
        <v>71.1666666666667</v>
      </c>
      <c r="J136" s="15">
        <v>28.4666666666667</v>
      </c>
      <c r="K136" s="15">
        <v>83</v>
      </c>
      <c r="L136" s="15">
        <f t="shared" si="9"/>
        <v>49.8</v>
      </c>
      <c r="M136" s="15">
        <f t="shared" si="10"/>
        <v>78.2666666666667</v>
      </c>
      <c r="N136" s="16" t="s">
        <v>334</v>
      </c>
      <c r="O136" s="17" t="s">
        <v>357</v>
      </c>
      <c r="P136" s="13">
        <v>2</v>
      </c>
      <c r="Q136" s="20">
        <f t="shared" si="11"/>
      </c>
    </row>
    <row r="137" spans="1:17" ht="15">
      <c r="A137" s="11" t="str">
        <f>IF(K137&lt;&gt;"",TEXT(SUMPRODUCT(($D$4:$D$167=D137)*($M$4:$M$167&gt;M137))+1,"00"),"")</f>
        <v>04</v>
      </c>
      <c r="B137" s="12" t="s">
        <v>362</v>
      </c>
      <c r="C137" s="13" t="s">
        <v>363</v>
      </c>
      <c r="D137" s="14" t="s">
        <v>356</v>
      </c>
      <c r="E137" s="13">
        <v>92</v>
      </c>
      <c r="F137" s="13">
        <v>107</v>
      </c>
      <c r="G137" s="15">
        <f t="shared" si="8"/>
        <v>66.3333333333333</v>
      </c>
      <c r="H137" s="15"/>
      <c r="I137" s="15">
        <v>66.3333333333333</v>
      </c>
      <c r="J137" s="15">
        <v>26.5333333333333</v>
      </c>
      <c r="K137" s="15">
        <v>82.6</v>
      </c>
      <c r="L137" s="15">
        <f t="shared" si="9"/>
        <v>49.56</v>
      </c>
      <c r="M137" s="15">
        <f t="shared" si="10"/>
        <v>76.0933333333333</v>
      </c>
      <c r="N137" s="16" t="s">
        <v>334</v>
      </c>
      <c r="O137" s="17" t="s">
        <v>357</v>
      </c>
      <c r="P137" s="13">
        <v>2</v>
      </c>
      <c r="Q137" s="20">
        <f t="shared" si="11"/>
      </c>
    </row>
    <row r="138" spans="1:17" ht="15">
      <c r="A138" s="11" t="str">
        <f>IF(K138&lt;&gt;"",TEXT(SUMPRODUCT(($D$4:$D$167=D138)*($M$4:$M$167&gt;M138))+1,"00"),"")</f>
        <v>05</v>
      </c>
      <c r="B138" s="12" t="s">
        <v>364</v>
      </c>
      <c r="C138" s="13" t="s">
        <v>365</v>
      </c>
      <c r="D138" s="14" t="s">
        <v>356</v>
      </c>
      <c r="E138" s="13">
        <v>92.5</v>
      </c>
      <c r="F138" s="13">
        <v>118</v>
      </c>
      <c r="G138" s="15">
        <f t="shared" si="8"/>
        <v>70.1666666666667</v>
      </c>
      <c r="H138" s="15"/>
      <c r="I138" s="15">
        <v>70.1666666666667</v>
      </c>
      <c r="J138" s="15">
        <v>28.0666666666667</v>
      </c>
      <c r="K138" s="15">
        <v>75.6</v>
      </c>
      <c r="L138" s="15">
        <f t="shared" si="9"/>
        <v>45.36</v>
      </c>
      <c r="M138" s="15">
        <f t="shared" si="10"/>
        <v>73.4266666666667</v>
      </c>
      <c r="N138" s="16" t="s">
        <v>334</v>
      </c>
      <c r="O138" s="17" t="s">
        <v>357</v>
      </c>
      <c r="P138" s="13">
        <v>2</v>
      </c>
      <c r="Q138" s="20">
        <f t="shared" si="11"/>
      </c>
    </row>
    <row r="139" spans="1:17" ht="15">
      <c r="A139" s="11">
        <f>IF(K139&lt;&gt;"",TEXT(SUMPRODUCT(($D$4:$D$167=D139)*($M$4:$M$167&gt;M139))+1,"00"),"")</f>
      </c>
      <c r="B139" s="12" t="s">
        <v>366</v>
      </c>
      <c r="C139" s="13" t="s">
        <v>367</v>
      </c>
      <c r="D139" s="14" t="s">
        <v>356</v>
      </c>
      <c r="E139" s="13">
        <v>101.5</v>
      </c>
      <c r="F139" s="13">
        <v>111.5</v>
      </c>
      <c r="G139" s="15">
        <f t="shared" si="8"/>
        <v>71</v>
      </c>
      <c r="H139" s="15"/>
      <c r="I139" s="15">
        <v>71</v>
      </c>
      <c r="J139" s="15">
        <v>28.4</v>
      </c>
      <c r="K139" s="15"/>
      <c r="L139" s="15">
        <f t="shared" si="9"/>
        <v>-1</v>
      </c>
      <c r="M139" s="15">
        <f t="shared" si="10"/>
        <v>-1</v>
      </c>
      <c r="N139" s="16" t="s">
        <v>334</v>
      </c>
      <c r="O139" s="17" t="s">
        <v>357</v>
      </c>
      <c r="P139" s="13">
        <v>2</v>
      </c>
      <c r="Q139" s="20" t="str">
        <f t="shared" si="11"/>
        <v>面试缺考</v>
      </c>
    </row>
    <row r="140" spans="1:17" ht="15">
      <c r="A140" s="11" t="str">
        <f>IF(K140&lt;&gt;"",TEXT(SUMPRODUCT(($D$4:$D$167=D140)*($M$4:$M$167&gt;M140))+1,"00"),"")</f>
        <v>01</v>
      </c>
      <c r="B140" s="12" t="s">
        <v>368</v>
      </c>
      <c r="C140" s="13" t="s">
        <v>369</v>
      </c>
      <c r="D140" s="14" t="s">
        <v>370</v>
      </c>
      <c r="E140" s="13">
        <v>104</v>
      </c>
      <c r="F140" s="13">
        <v>97</v>
      </c>
      <c r="G140" s="15">
        <f t="shared" si="8"/>
        <v>67</v>
      </c>
      <c r="H140" s="15"/>
      <c r="I140" s="15">
        <v>67</v>
      </c>
      <c r="J140" s="15">
        <v>26.8</v>
      </c>
      <c r="K140" s="15">
        <v>86.8</v>
      </c>
      <c r="L140" s="15">
        <f t="shared" si="9"/>
        <v>52.08</v>
      </c>
      <c r="M140" s="15">
        <f t="shared" si="10"/>
        <v>78.88</v>
      </c>
      <c r="N140" s="16" t="s">
        <v>371</v>
      </c>
      <c r="O140" s="17" t="s">
        <v>372</v>
      </c>
      <c r="P140" s="13">
        <v>1</v>
      </c>
      <c r="Q140" s="20">
        <f t="shared" si="11"/>
      </c>
    </row>
    <row r="141" spans="1:17" ht="15">
      <c r="A141" s="11" t="str">
        <f>IF(K141&lt;&gt;"",TEXT(SUMPRODUCT(($D$4:$D$167=D141)*($M$4:$M$167&gt;M141))+1,"00"),"")</f>
        <v>02</v>
      </c>
      <c r="B141" s="12" t="s">
        <v>373</v>
      </c>
      <c r="C141" s="13" t="s">
        <v>374</v>
      </c>
      <c r="D141" s="14" t="s">
        <v>370</v>
      </c>
      <c r="E141" s="13">
        <v>75.5</v>
      </c>
      <c r="F141" s="13">
        <v>106</v>
      </c>
      <c r="G141" s="15">
        <f t="shared" si="8"/>
        <v>60.5</v>
      </c>
      <c r="H141" s="15"/>
      <c r="I141" s="15">
        <v>60.5</v>
      </c>
      <c r="J141" s="15">
        <v>24.2</v>
      </c>
      <c r="K141" s="15">
        <v>87.4</v>
      </c>
      <c r="L141" s="15">
        <f t="shared" si="9"/>
        <v>52.44</v>
      </c>
      <c r="M141" s="15">
        <f t="shared" si="10"/>
        <v>76.64</v>
      </c>
      <c r="N141" s="16" t="s">
        <v>371</v>
      </c>
      <c r="O141" s="17" t="s">
        <v>372</v>
      </c>
      <c r="P141" s="13">
        <v>1</v>
      </c>
      <c r="Q141" s="20">
        <f t="shared" si="11"/>
      </c>
    </row>
    <row r="142" spans="1:17" ht="15">
      <c r="A142" s="11">
        <f>IF(K142&lt;&gt;"",TEXT(SUMPRODUCT(($D$4:$D$167=D142)*($M$4:$M$167&gt;M142))+1,"00"),"")</f>
      </c>
      <c r="B142" s="12" t="s">
        <v>375</v>
      </c>
      <c r="C142" s="13" t="s">
        <v>376</v>
      </c>
      <c r="D142" s="14" t="s">
        <v>370</v>
      </c>
      <c r="E142" s="13">
        <v>81</v>
      </c>
      <c r="F142" s="13">
        <v>89.5</v>
      </c>
      <c r="G142" s="15">
        <f t="shared" si="8"/>
        <v>56.8333333333333</v>
      </c>
      <c r="H142" s="15"/>
      <c r="I142" s="15">
        <v>56.8333333333333</v>
      </c>
      <c r="J142" s="15">
        <v>22.7333333333333</v>
      </c>
      <c r="K142" s="15"/>
      <c r="L142" s="15">
        <f t="shared" si="9"/>
        <v>-1</v>
      </c>
      <c r="M142" s="15">
        <f t="shared" si="10"/>
        <v>-1</v>
      </c>
      <c r="N142" s="16" t="s">
        <v>371</v>
      </c>
      <c r="O142" s="17" t="s">
        <v>372</v>
      </c>
      <c r="P142" s="13">
        <v>1</v>
      </c>
      <c r="Q142" s="20" t="str">
        <f t="shared" si="11"/>
        <v>面试缺考</v>
      </c>
    </row>
    <row r="143" spans="1:17" ht="15">
      <c r="A143" s="11" t="str">
        <f>IF(K143&lt;&gt;"",TEXT(SUMPRODUCT(($D$4:$D$167=D143)*($M$4:$M$167&gt;M143))+1,"00"),"")</f>
        <v>01</v>
      </c>
      <c r="B143" s="12" t="s">
        <v>377</v>
      </c>
      <c r="C143" s="13" t="s">
        <v>378</v>
      </c>
      <c r="D143" s="14" t="s">
        <v>379</v>
      </c>
      <c r="E143" s="13">
        <v>98</v>
      </c>
      <c r="F143" s="13">
        <v>114</v>
      </c>
      <c r="G143" s="15">
        <f t="shared" si="8"/>
        <v>70.6666666666667</v>
      </c>
      <c r="H143" s="15"/>
      <c r="I143" s="15">
        <v>70.6666666666667</v>
      </c>
      <c r="J143" s="15">
        <v>28.2666666666667</v>
      </c>
      <c r="K143" s="15">
        <v>82</v>
      </c>
      <c r="L143" s="15">
        <f t="shared" si="9"/>
        <v>49.2</v>
      </c>
      <c r="M143" s="15">
        <f t="shared" si="10"/>
        <v>77.4666666666667</v>
      </c>
      <c r="N143" s="16" t="s">
        <v>380</v>
      </c>
      <c r="O143" s="17" t="s">
        <v>381</v>
      </c>
      <c r="P143" s="13">
        <v>1</v>
      </c>
      <c r="Q143" s="20">
        <f t="shared" si="11"/>
      </c>
    </row>
    <row r="144" spans="1:17" ht="15">
      <c r="A144" s="11" t="str">
        <f>IF(K144&lt;&gt;"",TEXT(SUMPRODUCT(($D$4:$D$167=D144)*($M$4:$M$167&gt;M144))+1,"00"),"")</f>
        <v>02</v>
      </c>
      <c r="B144" s="12" t="s">
        <v>382</v>
      </c>
      <c r="C144" s="13" t="s">
        <v>383</v>
      </c>
      <c r="D144" s="14" t="s">
        <v>379</v>
      </c>
      <c r="E144" s="13">
        <v>72.5</v>
      </c>
      <c r="F144" s="13">
        <v>91.5</v>
      </c>
      <c r="G144" s="15">
        <f t="shared" si="8"/>
        <v>54.6666666666667</v>
      </c>
      <c r="H144" s="15"/>
      <c r="I144" s="15">
        <v>54.6666666666667</v>
      </c>
      <c r="J144" s="15">
        <v>21.8666666666667</v>
      </c>
      <c r="K144" s="15">
        <v>80</v>
      </c>
      <c r="L144" s="15">
        <f t="shared" si="9"/>
        <v>48</v>
      </c>
      <c r="M144" s="15">
        <f t="shared" si="10"/>
        <v>69.8666666666667</v>
      </c>
      <c r="N144" s="16" t="s">
        <v>380</v>
      </c>
      <c r="O144" s="17" t="s">
        <v>381</v>
      </c>
      <c r="P144" s="13">
        <v>1</v>
      </c>
      <c r="Q144" s="20">
        <f t="shared" si="11"/>
      </c>
    </row>
    <row r="145" spans="1:17" ht="15">
      <c r="A145" s="11">
        <f>IF(K145&lt;&gt;"",TEXT(SUMPRODUCT(($D$4:$D$167=D145)*($M$4:$M$167&gt;M145))+1,"00"),"")</f>
      </c>
      <c r="B145" s="12" t="s">
        <v>384</v>
      </c>
      <c r="C145" s="13" t="s">
        <v>385</v>
      </c>
      <c r="D145" s="14" t="s">
        <v>379</v>
      </c>
      <c r="E145" s="13">
        <v>72</v>
      </c>
      <c r="F145" s="13">
        <v>88</v>
      </c>
      <c r="G145" s="15">
        <f t="shared" si="8"/>
        <v>53.3333333333333</v>
      </c>
      <c r="H145" s="15"/>
      <c r="I145" s="15">
        <v>53.3333333333333</v>
      </c>
      <c r="J145" s="15">
        <v>21.3333333333333</v>
      </c>
      <c r="K145" s="15"/>
      <c r="L145" s="15">
        <f t="shared" si="9"/>
        <v>-1</v>
      </c>
      <c r="M145" s="15">
        <f t="shared" si="10"/>
        <v>-1</v>
      </c>
      <c r="N145" s="16" t="s">
        <v>380</v>
      </c>
      <c r="O145" s="17" t="s">
        <v>381</v>
      </c>
      <c r="P145" s="13">
        <v>1</v>
      </c>
      <c r="Q145" s="20" t="str">
        <f t="shared" si="11"/>
        <v>面试缺考</v>
      </c>
    </row>
    <row r="146" spans="1:17" ht="15">
      <c r="A146" s="11" t="str">
        <f>IF(K146&lt;&gt;"",TEXT(SUMPRODUCT(($D$4:$D$167=D146)*($M$4:$M$167&gt;M146))+1,"00"),"")</f>
        <v>01</v>
      </c>
      <c r="B146" s="12" t="s">
        <v>386</v>
      </c>
      <c r="C146" s="13" t="s">
        <v>387</v>
      </c>
      <c r="D146" s="14" t="s">
        <v>388</v>
      </c>
      <c r="E146" s="13">
        <v>78</v>
      </c>
      <c r="F146" s="13">
        <v>104.5</v>
      </c>
      <c r="G146" s="15">
        <f t="shared" si="8"/>
        <v>60.8333333333333</v>
      </c>
      <c r="H146" s="15"/>
      <c r="I146" s="15">
        <v>60.8333333333333</v>
      </c>
      <c r="J146" s="15">
        <v>24.3333333333333</v>
      </c>
      <c r="K146" s="15">
        <v>82</v>
      </c>
      <c r="L146" s="15">
        <f t="shared" si="9"/>
        <v>49.2</v>
      </c>
      <c r="M146" s="15">
        <f t="shared" si="10"/>
        <v>73.5333333333333</v>
      </c>
      <c r="N146" s="16" t="s">
        <v>389</v>
      </c>
      <c r="O146" s="17" t="s">
        <v>390</v>
      </c>
      <c r="P146" s="13">
        <v>2</v>
      </c>
      <c r="Q146" s="20">
        <f t="shared" si="11"/>
      </c>
    </row>
    <row r="147" spans="1:17" ht="15">
      <c r="A147" s="11" t="str">
        <f>IF(K147&lt;&gt;"",TEXT(SUMPRODUCT(($D$4:$D$167=D147)*($M$4:$M$167&gt;M147))+1,"00"),"")</f>
        <v>02</v>
      </c>
      <c r="B147" s="12" t="s">
        <v>391</v>
      </c>
      <c r="C147" s="13" t="s">
        <v>392</v>
      </c>
      <c r="D147" s="14" t="s">
        <v>388</v>
      </c>
      <c r="E147" s="13">
        <v>86.5</v>
      </c>
      <c r="F147" s="13">
        <v>105</v>
      </c>
      <c r="G147" s="15">
        <f t="shared" si="8"/>
        <v>63.8333333333333</v>
      </c>
      <c r="H147" s="15"/>
      <c r="I147" s="15">
        <v>63.8333333333333</v>
      </c>
      <c r="J147" s="15">
        <v>25.5333333333333</v>
      </c>
      <c r="K147" s="15">
        <v>76.4</v>
      </c>
      <c r="L147" s="15">
        <f t="shared" si="9"/>
        <v>45.84</v>
      </c>
      <c r="M147" s="15">
        <f t="shared" si="10"/>
        <v>71.3733333333333</v>
      </c>
      <c r="N147" s="16" t="s">
        <v>389</v>
      </c>
      <c r="O147" s="17" t="s">
        <v>390</v>
      </c>
      <c r="P147" s="13">
        <v>2</v>
      </c>
      <c r="Q147" s="20">
        <f t="shared" si="11"/>
      </c>
    </row>
    <row r="148" spans="1:17" ht="15">
      <c r="A148" s="11" t="str">
        <f>IF(K148&lt;&gt;"",TEXT(SUMPRODUCT(($D$4:$D$167=D148)*($M$4:$M$167&gt;M148))+1,"00"),"")</f>
        <v>03</v>
      </c>
      <c r="B148" s="12" t="s">
        <v>393</v>
      </c>
      <c r="C148" s="13" t="s">
        <v>394</v>
      </c>
      <c r="D148" s="14" t="s">
        <v>388</v>
      </c>
      <c r="E148" s="13">
        <v>81</v>
      </c>
      <c r="F148" s="13">
        <v>103.5</v>
      </c>
      <c r="G148" s="15">
        <f t="shared" si="8"/>
        <v>61.5</v>
      </c>
      <c r="H148" s="15"/>
      <c r="I148" s="15">
        <v>61.5</v>
      </c>
      <c r="J148" s="15">
        <v>24.6</v>
      </c>
      <c r="K148" s="15">
        <v>73.6</v>
      </c>
      <c r="L148" s="15">
        <f t="shared" si="9"/>
        <v>44.16</v>
      </c>
      <c r="M148" s="15">
        <f t="shared" si="10"/>
        <v>68.76</v>
      </c>
      <c r="N148" s="16" t="s">
        <v>389</v>
      </c>
      <c r="O148" s="17" t="s">
        <v>390</v>
      </c>
      <c r="P148" s="13">
        <v>2</v>
      </c>
      <c r="Q148" s="20">
        <f t="shared" si="11"/>
      </c>
    </row>
    <row r="149" spans="1:17" ht="15">
      <c r="A149" s="11" t="str">
        <f>IF(K149&lt;&gt;"",TEXT(SUMPRODUCT(($D$4:$D$167=D149)*($M$4:$M$167&gt;M149))+1,"00"),"")</f>
        <v>04</v>
      </c>
      <c r="B149" s="12" t="s">
        <v>395</v>
      </c>
      <c r="C149" s="13" t="s">
        <v>396</v>
      </c>
      <c r="D149" s="14" t="s">
        <v>388</v>
      </c>
      <c r="E149" s="13">
        <v>85.5</v>
      </c>
      <c r="F149" s="13">
        <v>95.5</v>
      </c>
      <c r="G149" s="15">
        <f t="shared" si="8"/>
        <v>60.3333333333333</v>
      </c>
      <c r="H149" s="15"/>
      <c r="I149" s="15">
        <v>60.3333333333333</v>
      </c>
      <c r="J149" s="15">
        <v>24.1333333333333</v>
      </c>
      <c r="K149" s="15">
        <v>72.6</v>
      </c>
      <c r="L149" s="15">
        <f t="shared" si="9"/>
        <v>43.56</v>
      </c>
      <c r="M149" s="15">
        <f t="shared" si="10"/>
        <v>67.6933333333333</v>
      </c>
      <c r="N149" s="16" t="s">
        <v>389</v>
      </c>
      <c r="O149" s="17" t="s">
        <v>390</v>
      </c>
      <c r="P149" s="13">
        <v>2</v>
      </c>
      <c r="Q149" s="20">
        <f t="shared" si="11"/>
      </c>
    </row>
    <row r="150" spans="1:17" ht="15">
      <c r="A150" s="11">
        <f>IF(K150&lt;&gt;"",TEXT(SUMPRODUCT(($D$4:$D$167=D150)*($M$4:$M$167&gt;M150))+1,"00"),"")</f>
      </c>
      <c r="B150" s="12" t="s">
        <v>397</v>
      </c>
      <c r="C150" s="13" t="s">
        <v>398</v>
      </c>
      <c r="D150" s="14" t="s">
        <v>388</v>
      </c>
      <c r="E150" s="13">
        <v>79</v>
      </c>
      <c r="F150" s="13">
        <v>98</v>
      </c>
      <c r="G150" s="15">
        <f t="shared" si="8"/>
        <v>59</v>
      </c>
      <c r="H150" s="15"/>
      <c r="I150" s="15">
        <v>59</v>
      </c>
      <c r="J150" s="15">
        <v>23.6</v>
      </c>
      <c r="K150" s="15"/>
      <c r="L150" s="15">
        <f t="shared" si="9"/>
        <v>-1</v>
      </c>
      <c r="M150" s="15">
        <f t="shared" si="10"/>
        <v>-1</v>
      </c>
      <c r="N150" s="16" t="s">
        <v>389</v>
      </c>
      <c r="O150" s="17" t="s">
        <v>390</v>
      </c>
      <c r="P150" s="13">
        <v>2</v>
      </c>
      <c r="Q150" s="20" t="str">
        <f t="shared" si="11"/>
        <v>面试缺考</v>
      </c>
    </row>
    <row r="151" spans="1:17" ht="15">
      <c r="A151" s="11">
        <f>IF(K151&lt;&gt;"",TEXT(SUMPRODUCT(($D$4:$D$167=D151)*($M$4:$M$167&gt;M151))+1,"00"),"")</f>
      </c>
      <c r="B151" s="12" t="s">
        <v>399</v>
      </c>
      <c r="C151" s="13" t="s">
        <v>400</v>
      </c>
      <c r="D151" s="14" t="s">
        <v>388</v>
      </c>
      <c r="E151" s="13">
        <v>82.5</v>
      </c>
      <c r="F151" s="13">
        <v>109.5</v>
      </c>
      <c r="G151" s="15">
        <f t="shared" si="8"/>
        <v>64</v>
      </c>
      <c r="H151" s="15"/>
      <c r="I151" s="15">
        <v>64</v>
      </c>
      <c r="J151" s="15">
        <v>25.6</v>
      </c>
      <c r="K151" s="15"/>
      <c r="L151" s="15">
        <f t="shared" si="9"/>
        <v>-1</v>
      </c>
      <c r="M151" s="15">
        <f t="shared" si="10"/>
        <v>-1</v>
      </c>
      <c r="N151" s="16" t="s">
        <v>389</v>
      </c>
      <c r="O151" s="17" t="s">
        <v>390</v>
      </c>
      <c r="P151" s="13">
        <v>2</v>
      </c>
      <c r="Q151" s="20" t="str">
        <f t="shared" si="11"/>
        <v>面试缺考</v>
      </c>
    </row>
    <row r="152" spans="1:17" ht="15">
      <c r="A152" s="11" t="str">
        <f>IF(K152&lt;&gt;"",TEXT(SUMPRODUCT(($D$4:$D$167=D152)*($M$4:$M$167&gt;M152))+1,"00"),"")</f>
        <v>01</v>
      </c>
      <c r="B152" s="12" t="s">
        <v>401</v>
      </c>
      <c r="C152" s="13" t="s">
        <v>402</v>
      </c>
      <c r="D152" s="14" t="s">
        <v>403</v>
      </c>
      <c r="E152" s="13">
        <v>85.5</v>
      </c>
      <c r="F152" s="13">
        <v>106.5</v>
      </c>
      <c r="G152" s="15">
        <f t="shared" si="8"/>
        <v>64</v>
      </c>
      <c r="H152" s="15"/>
      <c r="I152" s="15">
        <v>64</v>
      </c>
      <c r="J152" s="15">
        <v>25.6</v>
      </c>
      <c r="K152" s="15">
        <v>82.8</v>
      </c>
      <c r="L152" s="15">
        <f t="shared" si="9"/>
        <v>49.68</v>
      </c>
      <c r="M152" s="15">
        <f t="shared" si="10"/>
        <v>75.28</v>
      </c>
      <c r="N152" s="16" t="s">
        <v>404</v>
      </c>
      <c r="O152" s="17" t="s">
        <v>23</v>
      </c>
      <c r="P152" s="13">
        <v>1</v>
      </c>
      <c r="Q152" s="20">
        <f t="shared" si="11"/>
      </c>
    </row>
    <row r="153" spans="1:17" ht="15">
      <c r="A153" s="11" t="str">
        <f>IF(K153&lt;&gt;"",TEXT(SUMPRODUCT(($D$4:$D$167=D153)*($M$4:$M$167&gt;M153))+1,"00"),"")</f>
        <v>02</v>
      </c>
      <c r="B153" s="12" t="s">
        <v>405</v>
      </c>
      <c r="C153" s="13" t="s">
        <v>406</v>
      </c>
      <c r="D153" s="14" t="s">
        <v>403</v>
      </c>
      <c r="E153" s="13">
        <v>56.5</v>
      </c>
      <c r="F153" s="13">
        <v>107</v>
      </c>
      <c r="G153" s="15">
        <f t="shared" si="8"/>
        <v>54.5</v>
      </c>
      <c r="H153" s="15"/>
      <c r="I153" s="15">
        <v>54.5</v>
      </c>
      <c r="J153" s="15">
        <v>21.8</v>
      </c>
      <c r="K153" s="15">
        <v>87.6</v>
      </c>
      <c r="L153" s="15">
        <f t="shared" si="9"/>
        <v>52.56</v>
      </c>
      <c r="M153" s="15">
        <f t="shared" si="10"/>
        <v>74.36</v>
      </c>
      <c r="N153" s="16" t="s">
        <v>404</v>
      </c>
      <c r="O153" s="17" t="s">
        <v>23</v>
      </c>
      <c r="P153" s="13">
        <v>1</v>
      </c>
      <c r="Q153" s="20">
        <f t="shared" si="11"/>
      </c>
    </row>
    <row r="154" spans="1:17" ht="15">
      <c r="A154" s="11">
        <f>IF(K154&lt;&gt;"",TEXT(SUMPRODUCT(($D$4:$D$167=D154)*($M$4:$M$167&gt;M154))+1,"00"),"")</f>
      </c>
      <c r="B154" s="12" t="s">
        <v>407</v>
      </c>
      <c r="C154" s="13" t="s">
        <v>408</v>
      </c>
      <c r="D154" s="14" t="s">
        <v>403</v>
      </c>
      <c r="E154" s="13">
        <v>93</v>
      </c>
      <c r="F154" s="13">
        <v>89.5</v>
      </c>
      <c r="G154" s="15">
        <f t="shared" si="8"/>
        <v>60.8333333333333</v>
      </c>
      <c r="H154" s="15"/>
      <c r="I154" s="15">
        <v>60.8333333333333</v>
      </c>
      <c r="J154" s="15">
        <v>24.3333333333333</v>
      </c>
      <c r="K154" s="15"/>
      <c r="L154" s="15">
        <f t="shared" si="9"/>
        <v>-1</v>
      </c>
      <c r="M154" s="15">
        <f t="shared" si="10"/>
        <v>-1</v>
      </c>
      <c r="N154" s="16" t="s">
        <v>404</v>
      </c>
      <c r="O154" s="17" t="s">
        <v>23</v>
      </c>
      <c r="P154" s="13">
        <v>1</v>
      </c>
      <c r="Q154" s="20" t="str">
        <f t="shared" si="11"/>
        <v>面试缺考</v>
      </c>
    </row>
    <row r="155" spans="1:17" ht="15">
      <c r="A155" s="11" t="str">
        <f>IF(K155&lt;&gt;"",TEXT(SUMPRODUCT(($D$4:$D$167=D155)*($M$4:$M$167&gt;M155))+1,"00"),"")</f>
        <v>01</v>
      </c>
      <c r="B155" s="12" t="s">
        <v>409</v>
      </c>
      <c r="C155" s="13" t="s">
        <v>410</v>
      </c>
      <c r="D155" s="14" t="s">
        <v>411</v>
      </c>
      <c r="E155" s="13">
        <v>76.5</v>
      </c>
      <c r="F155" s="13">
        <v>69.5</v>
      </c>
      <c r="G155" s="15">
        <f t="shared" si="8"/>
        <v>48.6666666666667</v>
      </c>
      <c r="H155" s="15"/>
      <c r="I155" s="15">
        <v>48.6666666666667</v>
      </c>
      <c r="J155" s="15">
        <v>19.4666666666667</v>
      </c>
      <c r="K155" s="15">
        <v>84</v>
      </c>
      <c r="L155" s="15">
        <f t="shared" si="9"/>
        <v>50.4</v>
      </c>
      <c r="M155" s="15">
        <f t="shared" si="10"/>
        <v>69.8666666666667</v>
      </c>
      <c r="N155" s="16" t="s">
        <v>412</v>
      </c>
      <c r="O155" s="17" t="s">
        <v>413</v>
      </c>
      <c r="P155" s="13">
        <v>1</v>
      </c>
      <c r="Q155" s="20">
        <f t="shared" si="11"/>
      </c>
    </row>
    <row r="156" spans="1:17" ht="15">
      <c r="A156" s="11" t="str">
        <f>IF(K156&lt;&gt;"",TEXT(SUMPRODUCT(($D$4:$D$167=D156)*($M$4:$M$167&gt;M156))+1,"00"),"")</f>
        <v>01</v>
      </c>
      <c r="B156" s="12" t="s">
        <v>414</v>
      </c>
      <c r="C156" s="13" t="s">
        <v>415</v>
      </c>
      <c r="D156" s="14" t="s">
        <v>416</v>
      </c>
      <c r="E156" s="13">
        <v>79</v>
      </c>
      <c r="F156" s="13">
        <v>100</v>
      </c>
      <c r="G156" s="15">
        <f t="shared" si="8"/>
        <v>59.6666666666667</v>
      </c>
      <c r="H156" s="15"/>
      <c r="I156" s="15">
        <v>59.6666666666667</v>
      </c>
      <c r="J156" s="15">
        <v>23.8666666666667</v>
      </c>
      <c r="K156" s="15">
        <v>87.8</v>
      </c>
      <c r="L156" s="15">
        <f t="shared" si="9"/>
        <v>52.68</v>
      </c>
      <c r="M156" s="15">
        <f t="shared" si="10"/>
        <v>76.5466666666667</v>
      </c>
      <c r="N156" s="16" t="s">
        <v>412</v>
      </c>
      <c r="O156" s="17" t="s">
        <v>80</v>
      </c>
      <c r="P156" s="13">
        <v>1</v>
      </c>
      <c r="Q156" s="20">
        <f t="shared" si="11"/>
      </c>
    </row>
    <row r="157" spans="1:17" ht="15">
      <c r="A157" s="11" t="str">
        <f>IF(K157&lt;&gt;"",TEXT(SUMPRODUCT(($D$4:$D$167=D157)*($M$4:$M$167&gt;M157))+1,"00"),"")</f>
        <v>02</v>
      </c>
      <c r="B157" s="12" t="s">
        <v>417</v>
      </c>
      <c r="C157" s="13" t="s">
        <v>418</v>
      </c>
      <c r="D157" s="14" t="s">
        <v>416</v>
      </c>
      <c r="E157" s="13">
        <v>89.5</v>
      </c>
      <c r="F157" s="13">
        <v>103</v>
      </c>
      <c r="G157" s="15">
        <f t="shared" si="8"/>
        <v>64.1666666666667</v>
      </c>
      <c r="H157" s="15"/>
      <c r="I157" s="15">
        <v>64.1666666666667</v>
      </c>
      <c r="J157" s="15">
        <v>25.6666666666667</v>
      </c>
      <c r="K157" s="15">
        <v>84</v>
      </c>
      <c r="L157" s="15">
        <f t="shared" si="9"/>
        <v>50.4</v>
      </c>
      <c r="M157" s="15">
        <f t="shared" si="10"/>
        <v>76.0666666666667</v>
      </c>
      <c r="N157" s="16" t="s">
        <v>412</v>
      </c>
      <c r="O157" s="17" t="s">
        <v>80</v>
      </c>
      <c r="P157" s="13">
        <v>1</v>
      </c>
      <c r="Q157" s="20">
        <f t="shared" si="11"/>
      </c>
    </row>
    <row r="158" spans="1:17" ht="15">
      <c r="A158" s="11">
        <f>IF(K158&lt;&gt;"",TEXT(SUMPRODUCT(($D$4:$D$167=D158)*($M$4:$M$167&gt;M158))+1,"00"),"")</f>
      </c>
      <c r="B158" s="12" t="s">
        <v>419</v>
      </c>
      <c r="C158" s="13" t="s">
        <v>420</v>
      </c>
      <c r="D158" s="14" t="s">
        <v>416</v>
      </c>
      <c r="E158" s="13">
        <v>52</v>
      </c>
      <c r="F158" s="13">
        <v>80.5</v>
      </c>
      <c r="G158" s="15">
        <f t="shared" si="8"/>
        <v>44.1666666666667</v>
      </c>
      <c r="H158" s="15"/>
      <c r="I158" s="15">
        <v>44.1666666666667</v>
      </c>
      <c r="J158" s="15">
        <v>17.6666666666667</v>
      </c>
      <c r="K158" s="15"/>
      <c r="L158" s="15">
        <f t="shared" si="9"/>
        <v>-1</v>
      </c>
      <c r="M158" s="15">
        <f t="shared" si="10"/>
        <v>-1</v>
      </c>
      <c r="N158" s="16" t="s">
        <v>412</v>
      </c>
      <c r="O158" s="17" t="s">
        <v>80</v>
      </c>
      <c r="P158" s="13">
        <v>1</v>
      </c>
      <c r="Q158" s="20" t="str">
        <f t="shared" si="11"/>
        <v>面试缺考</v>
      </c>
    </row>
    <row r="159" spans="1:17" ht="15">
      <c r="A159" s="11" t="str">
        <f>IF(K159&lt;&gt;"",TEXT(SUMPRODUCT(($D$4:$D$167=D159)*($M$4:$M$167&gt;M159))+1,"00"),"")</f>
        <v>01</v>
      </c>
      <c r="B159" s="12" t="s">
        <v>421</v>
      </c>
      <c r="C159" s="13" t="s">
        <v>422</v>
      </c>
      <c r="D159" s="14" t="s">
        <v>423</v>
      </c>
      <c r="E159" s="13">
        <v>82.5</v>
      </c>
      <c r="F159" s="13">
        <v>121</v>
      </c>
      <c r="G159" s="15">
        <f t="shared" si="8"/>
        <v>67.8333333333333</v>
      </c>
      <c r="H159" s="15"/>
      <c r="I159" s="15">
        <v>67.8333333333333</v>
      </c>
      <c r="J159" s="15">
        <v>27.1333333333333</v>
      </c>
      <c r="K159" s="15">
        <v>79.6</v>
      </c>
      <c r="L159" s="15">
        <f t="shared" si="9"/>
        <v>47.76</v>
      </c>
      <c r="M159" s="15">
        <f t="shared" si="10"/>
        <v>74.8933333333333</v>
      </c>
      <c r="N159" s="16" t="s">
        <v>424</v>
      </c>
      <c r="O159" s="17" t="s">
        <v>23</v>
      </c>
      <c r="P159" s="13">
        <v>2</v>
      </c>
      <c r="Q159" s="20">
        <f t="shared" si="11"/>
      </c>
    </row>
    <row r="160" spans="1:17" ht="15">
      <c r="A160" s="11" t="str">
        <f>IF(K160&lt;&gt;"",TEXT(SUMPRODUCT(($D$4:$D$167=D160)*($M$4:$M$167&gt;M160))+1,"00"),"")</f>
        <v>02</v>
      </c>
      <c r="B160" s="12" t="s">
        <v>425</v>
      </c>
      <c r="C160" s="13" t="s">
        <v>426</v>
      </c>
      <c r="D160" s="14" t="s">
        <v>423</v>
      </c>
      <c r="E160" s="13">
        <v>84</v>
      </c>
      <c r="F160" s="13">
        <v>110</v>
      </c>
      <c r="G160" s="15">
        <f t="shared" si="8"/>
        <v>64.6666666666667</v>
      </c>
      <c r="H160" s="15"/>
      <c r="I160" s="15">
        <v>64.6666666666667</v>
      </c>
      <c r="J160" s="15">
        <v>25.8666666666667</v>
      </c>
      <c r="K160" s="15">
        <v>79</v>
      </c>
      <c r="L160" s="15">
        <f t="shared" si="9"/>
        <v>47.4</v>
      </c>
      <c r="M160" s="15">
        <f t="shared" si="10"/>
        <v>73.2666666666667</v>
      </c>
      <c r="N160" s="16" t="s">
        <v>424</v>
      </c>
      <c r="O160" s="17" t="s">
        <v>23</v>
      </c>
      <c r="P160" s="13">
        <v>2</v>
      </c>
      <c r="Q160" s="20">
        <f t="shared" si="11"/>
      </c>
    </row>
    <row r="161" spans="1:17" ht="15">
      <c r="A161" s="11" t="str">
        <f>IF(K161&lt;&gt;"",TEXT(SUMPRODUCT(($D$4:$D$167=D161)*($M$4:$M$167&gt;M161))+1,"00"),"")</f>
        <v>03</v>
      </c>
      <c r="B161" s="12" t="s">
        <v>427</v>
      </c>
      <c r="C161" s="13" t="s">
        <v>428</v>
      </c>
      <c r="D161" s="14" t="s">
        <v>423</v>
      </c>
      <c r="E161" s="13">
        <v>92.5</v>
      </c>
      <c r="F161" s="13">
        <v>89</v>
      </c>
      <c r="G161" s="15">
        <f t="shared" si="8"/>
        <v>60.5</v>
      </c>
      <c r="H161" s="15"/>
      <c r="I161" s="15">
        <v>60.5</v>
      </c>
      <c r="J161" s="15">
        <v>24.2</v>
      </c>
      <c r="K161" s="15">
        <v>77</v>
      </c>
      <c r="L161" s="15">
        <f t="shared" si="9"/>
        <v>46.2</v>
      </c>
      <c r="M161" s="15">
        <f t="shared" si="10"/>
        <v>70.4</v>
      </c>
      <c r="N161" s="16" t="s">
        <v>424</v>
      </c>
      <c r="O161" s="17" t="s">
        <v>23</v>
      </c>
      <c r="P161" s="13">
        <v>2</v>
      </c>
      <c r="Q161" s="20">
        <f t="shared" si="11"/>
      </c>
    </row>
    <row r="162" spans="1:17" ht="15">
      <c r="A162" s="11" t="str">
        <f>IF(K162&lt;&gt;"",TEXT(SUMPRODUCT(($D$4:$D$167=D162)*($M$4:$M$167&gt;M162))+1,"00"),"")</f>
        <v>04</v>
      </c>
      <c r="B162" s="12" t="s">
        <v>429</v>
      </c>
      <c r="C162" s="13" t="s">
        <v>430</v>
      </c>
      <c r="D162" s="14" t="s">
        <v>423</v>
      </c>
      <c r="E162" s="13">
        <v>95</v>
      </c>
      <c r="F162" s="13">
        <v>102.5</v>
      </c>
      <c r="G162" s="15">
        <f t="shared" si="8"/>
        <v>65.8333333333333</v>
      </c>
      <c r="H162" s="15"/>
      <c r="I162" s="15">
        <v>65.8333333333333</v>
      </c>
      <c r="J162" s="15">
        <v>26.3333333333333</v>
      </c>
      <c r="K162" s="15">
        <v>72.8</v>
      </c>
      <c r="L162" s="15">
        <f t="shared" si="9"/>
        <v>43.68</v>
      </c>
      <c r="M162" s="15">
        <f t="shared" si="10"/>
        <v>70.0133333333333</v>
      </c>
      <c r="N162" s="16" t="s">
        <v>424</v>
      </c>
      <c r="O162" s="17" t="s">
        <v>23</v>
      </c>
      <c r="P162" s="13">
        <v>2</v>
      </c>
      <c r="Q162" s="20">
        <f t="shared" si="11"/>
      </c>
    </row>
    <row r="163" spans="1:17" ht="15">
      <c r="A163" s="11" t="str">
        <f>IF(K163&lt;&gt;"",TEXT(SUMPRODUCT(($D$4:$D$167=D163)*($M$4:$M$167&gt;M163))+1,"00"),"")</f>
        <v>05</v>
      </c>
      <c r="B163" s="12" t="s">
        <v>431</v>
      </c>
      <c r="C163" s="13" t="s">
        <v>432</v>
      </c>
      <c r="D163" s="14" t="s">
        <v>423</v>
      </c>
      <c r="E163" s="13">
        <v>84</v>
      </c>
      <c r="F163" s="13">
        <v>84</v>
      </c>
      <c r="G163" s="15">
        <f t="shared" si="8"/>
        <v>56</v>
      </c>
      <c r="H163" s="15"/>
      <c r="I163" s="15">
        <v>56</v>
      </c>
      <c r="J163" s="15">
        <v>22.4</v>
      </c>
      <c r="K163" s="15">
        <v>76.4</v>
      </c>
      <c r="L163" s="15">
        <f t="shared" si="9"/>
        <v>45.84</v>
      </c>
      <c r="M163" s="15">
        <f t="shared" si="10"/>
        <v>68.24</v>
      </c>
      <c r="N163" s="16" t="s">
        <v>424</v>
      </c>
      <c r="O163" s="17" t="s">
        <v>23</v>
      </c>
      <c r="P163" s="13">
        <v>2</v>
      </c>
      <c r="Q163" s="20">
        <f t="shared" si="11"/>
      </c>
    </row>
    <row r="164" spans="1:17" ht="15">
      <c r="A164" s="11">
        <f>IF(K164&lt;&gt;"",TEXT(SUMPRODUCT(($D$4:$D$167=D164)*($M$4:$M$167&gt;M164))+1,"00"),"")</f>
      </c>
      <c r="B164" s="12" t="s">
        <v>433</v>
      </c>
      <c r="C164" s="13" t="s">
        <v>434</v>
      </c>
      <c r="D164" s="14" t="s">
        <v>423</v>
      </c>
      <c r="E164" s="13">
        <v>81.5</v>
      </c>
      <c r="F164" s="13">
        <v>106</v>
      </c>
      <c r="G164" s="15">
        <f t="shared" si="8"/>
        <v>62.5</v>
      </c>
      <c r="H164" s="15"/>
      <c r="I164" s="15">
        <v>62.5</v>
      </c>
      <c r="J164" s="15">
        <v>25</v>
      </c>
      <c r="K164" s="15"/>
      <c r="L164" s="15">
        <f t="shared" si="9"/>
        <v>-1</v>
      </c>
      <c r="M164" s="15">
        <f t="shared" si="10"/>
        <v>-1</v>
      </c>
      <c r="N164" s="16" t="s">
        <v>424</v>
      </c>
      <c r="O164" s="17" t="s">
        <v>23</v>
      </c>
      <c r="P164" s="13">
        <v>2</v>
      </c>
      <c r="Q164" s="20" t="str">
        <f t="shared" si="11"/>
        <v>面试缺考</v>
      </c>
    </row>
    <row r="165" spans="1:17" ht="15">
      <c r="A165" s="11" t="str">
        <f>IF(K165&lt;&gt;"",TEXT(SUMPRODUCT(($D$4:$D$167=D165)*($M$4:$M$167&gt;M165))+1,"00"),"")</f>
        <v>01</v>
      </c>
      <c r="B165" s="12" t="s">
        <v>435</v>
      </c>
      <c r="C165" s="13" t="s">
        <v>436</v>
      </c>
      <c r="D165" s="14" t="s">
        <v>437</v>
      </c>
      <c r="E165" s="13">
        <v>81</v>
      </c>
      <c r="F165" s="13">
        <v>98</v>
      </c>
      <c r="G165" s="15">
        <f t="shared" si="8"/>
        <v>59.6666666666667</v>
      </c>
      <c r="H165" s="15"/>
      <c r="I165" s="15">
        <v>59.6666666666667</v>
      </c>
      <c r="J165" s="15">
        <v>23.8666666666667</v>
      </c>
      <c r="K165" s="15">
        <v>81.2</v>
      </c>
      <c r="L165" s="15">
        <f t="shared" si="9"/>
        <v>48.72</v>
      </c>
      <c r="M165" s="15">
        <f t="shared" si="10"/>
        <v>72.5866666666667</v>
      </c>
      <c r="N165" s="16" t="s">
        <v>438</v>
      </c>
      <c r="O165" s="17" t="s">
        <v>23</v>
      </c>
      <c r="P165" s="13">
        <v>1</v>
      </c>
      <c r="Q165" s="20">
        <f t="shared" si="11"/>
      </c>
    </row>
    <row r="166" spans="1:17" ht="15">
      <c r="A166" s="11" t="str">
        <f>IF(K166&lt;&gt;"",TEXT(SUMPRODUCT(($D$4:$D$167=D166)*($M$4:$M$167&gt;M166))+1,"00"),"")</f>
        <v>02</v>
      </c>
      <c r="B166" s="12" t="s">
        <v>439</v>
      </c>
      <c r="C166" s="13" t="s">
        <v>440</v>
      </c>
      <c r="D166" s="14" t="s">
        <v>437</v>
      </c>
      <c r="E166" s="13">
        <v>82</v>
      </c>
      <c r="F166" s="13">
        <v>83</v>
      </c>
      <c r="G166" s="15">
        <f t="shared" si="8"/>
        <v>55</v>
      </c>
      <c r="H166" s="15"/>
      <c r="I166" s="15">
        <v>55</v>
      </c>
      <c r="J166" s="15">
        <v>22</v>
      </c>
      <c r="K166" s="15">
        <v>79.8</v>
      </c>
      <c r="L166" s="15">
        <f t="shared" si="9"/>
        <v>47.88</v>
      </c>
      <c r="M166" s="15">
        <f t="shared" si="10"/>
        <v>69.88</v>
      </c>
      <c r="N166" s="16" t="s">
        <v>438</v>
      </c>
      <c r="O166" s="17" t="s">
        <v>23</v>
      </c>
      <c r="P166" s="13">
        <v>1</v>
      </c>
      <c r="Q166" s="20">
        <f t="shared" si="11"/>
      </c>
    </row>
    <row r="167" spans="1:17" ht="15">
      <c r="A167" s="11">
        <f>IF(K167&lt;&gt;"",TEXT(SUMPRODUCT(($D$4:$D$167=D167)*($M$4:$M$167&gt;M167))+1,"00"),"")</f>
      </c>
      <c r="B167" s="12" t="s">
        <v>441</v>
      </c>
      <c r="C167" s="13" t="s">
        <v>442</v>
      </c>
      <c r="D167" s="14" t="s">
        <v>437</v>
      </c>
      <c r="E167" s="13">
        <v>73</v>
      </c>
      <c r="F167" s="13">
        <v>78.5</v>
      </c>
      <c r="G167" s="15">
        <f t="shared" si="8"/>
        <v>50.5</v>
      </c>
      <c r="H167" s="15"/>
      <c r="I167" s="15">
        <v>50.5</v>
      </c>
      <c r="J167" s="15">
        <v>20.2</v>
      </c>
      <c r="K167" s="15"/>
      <c r="L167" s="15">
        <f t="shared" si="9"/>
        <v>-1</v>
      </c>
      <c r="M167" s="18">
        <f t="shared" si="10"/>
        <v>-1</v>
      </c>
      <c r="N167" s="16" t="s">
        <v>438</v>
      </c>
      <c r="O167" s="17" t="s">
        <v>23</v>
      </c>
      <c r="P167" s="13">
        <v>1</v>
      </c>
      <c r="Q167" s="20" t="str">
        <f t="shared" si="11"/>
        <v>面试缺考</v>
      </c>
    </row>
  </sheetData>
  <sheetProtection/>
  <mergeCells count="2">
    <mergeCell ref="A1:C1"/>
    <mergeCell ref="A2:Q2"/>
  </mergeCells>
  <conditionalFormatting sqref="L4:M167">
    <cfRule type="cellIs" priority="1" dxfId="0" operator="equal" stopIfTrue="1">
      <formula>-1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86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徐玉婷</dc:creator>
  <cp:keywords/>
  <dc:description/>
  <cp:lastModifiedBy>눈_눈</cp:lastModifiedBy>
  <dcterms:created xsi:type="dcterms:W3CDTF">2021-01-11T02:52:00Z</dcterms:created>
  <dcterms:modified xsi:type="dcterms:W3CDTF">2021-01-11T03:10:13Z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2052-11.1.0.10228</vt:lpwstr>
  </property>
</Properties>
</file>