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2" sheetId="3" r:id="rId4"/>
  </sheets>
</workbook>
</file>

<file path=xl/sharedStrings.xml><?xml version="1.0" encoding="utf-8"?>
<sst xmlns="http://schemas.openxmlformats.org/spreadsheetml/2006/main">
  <si>
    <t>准考证号</t>
  </si>
  <si>
    <t>笔试成绩</t>
  </si>
  <si>
    <t>面试成绩</t>
  </si>
  <si>
    <t>合成成绩</t>
  </si>
  <si>
    <t>放弃</t>
  </si>
  <si>
    <t>2010031411</t>
  </si>
  <si>
    <t>2010031412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</si>
</sst>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name val="宋体"/>
      <charset val="134"/>
      <color rgb="FF000000"/>
      <sz val="1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b/>
      <color rgb="FF000000"/>
      <sz val="11"/>
      <u val="single"/>
    </font>
    <font>
      <name val="宋体"/>
      <charset val="134"/>
      <color rgb="FF000000"/>
      <sz val="9"/>
    </font>
    <font>
      <name val="宋体"/>
      <charset val="134"/>
      <i/>
      <color rgb="FF808080"/>
      <sz val="11"/>
    </font>
    <font>
      <name val="宋体"/>
      <charset val="134"/>
      <b/>
      <color rgb="FF666699"/>
      <sz val="11"/>
    </font>
    <font>
      <name val="宋体"/>
      <charset val="134"/>
      <color rgb="FF800080"/>
      <sz val="11"/>
      <u val="single"/>
    </font>
    <font>
      <name val="宋体"/>
      <charset val="134"/>
      <color rgb="FF800000"/>
      <sz val="11"/>
    </font>
    <font>
      <name val="宋体"/>
      <charset val="134"/>
      <color rgb="FFFFFFFF"/>
      <sz val="11"/>
    </font>
    <font>
      <name val="宋体"/>
      <charset val="134"/>
      <color rgb="FF808000"/>
      <sz val="11"/>
    </font>
    <font>
      <name val="宋体"/>
      <charset val="134"/>
      <color rgb="FF333399"/>
      <sz val="11"/>
    </font>
    <font>
      <name val="宋体"/>
      <charset val="134"/>
      <color rgb="FF008000"/>
      <sz val="11"/>
    </font>
    <font>
      <name val="宋体"/>
      <charset val="134"/>
      <b/>
      <color rgb="FFFFFFFF"/>
      <sz val="11"/>
    </font>
    <font>
      <name val="宋体"/>
      <charset val="134"/>
      <b/>
      <color rgb="FF666699"/>
      <sz val="13"/>
    </font>
    <font>
      <name val="宋体"/>
      <charset val="134"/>
      <color rgb="FFFF0000"/>
      <sz val="11"/>
    </font>
    <font>
      <name val="宋体"/>
      <charset val="134"/>
      <b/>
      <color rgb="FF000000"/>
      <sz val="11"/>
    </font>
    <font>
      <name val="宋体"/>
      <charset val="134"/>
      <b/>
      <color rgb="FF666699"/>
      <sz val="18"/>
    </font>
    <font>
      <name val="宋体"/>
      <charset val="134"/>
      <color rgb="FF0000FF"/>
      <sz val="11"/>
      <u val="single"/>
    </font>
    <font>
      <name val="宋体"/>
      <charset val="134"/>
      <b/>
      <color rgb="FF333333"/>
      <sz val="11"/>
    </font>
    <font>
      <name val="宋体"/>
      <charset val="134"/>
      <b/>
      <color rgb="FF666699"/>
      <sz val="15"/>
    </font>
    <font>
      <name val="宋体"/>
      <charset val="134"/>
      <color rgb="FFFF6600"/>
      <sz val="11"/>
    </font>
    <font>
      <name val="宋体"/>
      <charset val="134"/>
      <b/>
      <color rgb="FFFF6600"/>
      <sz val="1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66FF"/>
      </patternFill>
    </fill>
    <fill>
      <patternFill patternType="solid">
        <fgColor rgb="FFCCFFFF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9999FF"/>
      </patternFill>
    </fill>
    <fill>
      <patternFill patternType="solid">
        <fgColor rgb="FF339966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12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0" fontId="9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0" fillId="4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0" fillId="6" borderId="2" xfId="0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1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0" fillId="7" borderId="0" xfId="0" applyFont="1" applyFill="1" applyAlignment="1">
      <alignment vertical="center"/>
    </xf>
    <xf numFmtId="0" fontId="7" fillId="0" borderId="4" xfId="0" applyFont="1" applyBorder="1" applyAlignment="1">
      <alignment vertical="center"/>
    </xf>
    <xf numFmtId="0" fontId="10" fillId="3" borderId="0" xfId="0" applyFont="1" applyFill="1" applyAlignment="1">
      <alignment vertical="center"/>
    </xf>
    <xf numFmtId="0" fontId="20" fillId="2" borderId="5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10" fillId="10" borderId="0" xfId="0" applyFont="1" applyFill="1" applyAlignment="1">
      <alignment vertical="center"/>
    </xf>
    <xf numFmtId="0" fontId="22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3" fillId="9" borderId="0" xfId="0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10" fillId="13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0" fillId="8" borderId="0" xfId="0" applyFont="1" applyFill="1" applyAlignment="1">
      <alignment vertical="center"/>
    </xf>
    <xf numFmtId="0" fontId="10" fillId="15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10" fillId="16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10" fillId="17" borderId="0" xfId="0" applyFont="1" applyFill="1" applyAlignment="1">
      <alignment vertical="center"/>
    </xf>
    <xf numFmtId="0" fontId="10" fillId="18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</cellStyleXfs>
  <cellXfs count="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40" zoomScale="160" workbookViewId="0">
      <selection pane="topLeft" activeCell="D40" sqref="D40"/>
    </sheetView>
  </sheetViews>
  <sheetFormatPr baseColWidth="8" defaultRowHeight="14"/>
  <cols>
    <col min="1" max="1" width="10.48046875" customWidth="1"/>
    <col min="2" max="2" width="8.19140625" customWidth="1"/>
    <col min="3" max="3" width="9.43359375" customWidth="1"/>
    <col min="4" max="4" width="9.3671875" style="2" customWidth="1"/>
  </cols>
  <sheetData>
    <row ht="15" customHeight="1" r="1">
      <c r="A1" s="3" t="s">
        <v>0</v>
      </c>
      <c r="B1" s="3" t="s">
        <v>1</v>
      </c>
      <c r="C1" s="3" t="s">
        <v>2</v>
      </c>
      <c r="D1" s="4" t="s">
        <v>3</v>
      </c>
    </row>
    <row ht="12.95" customHeight="1" r="2" s="1" customFormat="1">
      <c r="A2" s="3" t="str">
        <f>"2010010215"</f>
        <v>2010010215</v>
      </c>
      <c r="B2" s="3">
        <v>69.4</v>
      </c>
      <c r="C2" s="3">
        <v>74.62</v>
      </c>
      <c r="D2" s="4">
        <f>B2*0.6+C2*0.4</f>
        <v>71.488</v>
      </c>
    </row>
    <row ht="12.95" customHeight="1" r="3" s="1" customFormat="1">
      <c r="A3" s="3" t="str">
        <f>"2010010609"</f>
        <v>2010010609</v>
      </c>
      <c r="B3" s="3">
        <v>68.8</v>
      </c>
      <c r="C3" s="3">
        <v>73.76</v>
      </c>
      <c r="D3" s="4">
        <f>B3*0.6+C3*0.4</f>
        <v>70.784</v>
      </c>
    </row>
    <row ht="12.95" customHeight="1" r="4" s="1" customFormat="1">
      <c r="A4" s="3" t="str">
        <f>"2010010222"</f>
        <v>2010010222</v>
      </c>
      <c r="B4" s="3">
        <v>66.8</v>
      </c>
      <c r="C4" s="3">
        <v>76.2</v>
      </c>
      <c r="D4" s="4">
        <f>B4*0.6+C4*0.4</f>
        <v>70.56</v>
      </c>
    </row>
    <row ht="12.95" customHeight="1" r="5" s="1" customFormat="1">
      <c r="A5" s="3" t="str">
        <f>"2010010704"</f>
        <v>2010010704</v>
      </c>
      <c r="B5" s="3">
        <v>65.6</v>
      </c>
      <c r="C5" s="3">
        <v>75.92</v>
      </c>
      <c r="D5" s="4">
        <f>B5*0.6+C5*0.4</f>
        <v>69.728</v>
      </c>
    </row>
    <row ht="12.95" customHeight="1" r="6" s="1" customFormat="1">
      <c r="A6" s="3" t="str">
        <f>"2010010302"</f>
        <v>2010010302</v>
      </c>
      <c r="B6" s="3">
        <v>63</v>
      </c>
      <c r="C6" s="3">
        <v>79.8</v>
      </c>
      <c r="D6" s="4">
        <f>B6*0.6+C6*0.4</f>
        <v>69.72</v>
      </c>
    </row>
    <row ht="12.95" customHeight="1" r="7" s="1" customFormat="1">
      <c r="A7" s="3" t="str">
        <f>"2010010310"</f>
        <v>2010010310</v>
      </c>
      <c r="B7" s="3">
        <v>65.2</v>
      </c>
      <c r="C7" s="3">
        <v>76.24</v>
      </c>
      <c r="D7" s="4">
        <f>B7*0.6+C7*0.4</f>
        <v>69.616</v>
      </c>
    </row>
    <row ht="12.95" customHeight="1" r="8" s="1" customFormat="1">
      <c r="A8" s="3" t="str">
        <f>"2010010705"</f>
        <v>2010010705</v>
      </c>
      <c r="B8" s="3">
        <v>65.2</v>
      </c>
      <c r="C8" s="3">
        <v>75.76</v>
      </c>
      <c r="D8" s="4">
        <f>B8*0.6+C8*0.4</f>
        <v>69.424</v>
      </c>
    </row>
    <row ht="12.95" customHeight="1" r="9" s="1" customFormat="1">
      <c r="A9" s="3" t="str">
        <f>"2010010508"</f>
        <v>2010010508</v>
      </c>
      <c r="B9" s="3">
        <v>66.8</v>
      </c>
      <c r="C9" s="3">
        <v>72.62</v>
      </c>
      <c r="D9" s="4">
        <f>B9*0.6+C9*0.4</f>
        <v>69.128</v>
      </c>
    </row>
    <row ht="12.95" customHeight="1" r="10">
      <c r="A10" s="3" t="str">
        <f>"2010010113"</f>
        <v>2010010113</v>
      </c>
      <c r="B10" s="5">
        <v>64</v>
      </c>
      <c r="C10" s="5">
        <v>76.8</v>
      </c>
      <c r="D10" s="6">
        <f>B10*0.6+C10*0.4</f>
        <v>69.12</v>
      </c>
    </row>
    <row ht="12.95" customHeight="1" r="11">
      <c r="A11" s="3" t="str">
        <f>"2010010409"</f>
        <v>2010010409</v>
      </c>
      <c r="B11" s="5">
        <v>63.2</v>
      </c>
      <c r="C11" s="5">
        <v>77.06</v>
      </c>
      <c r="D11" s="6">
        <f>B11*0.6+C11*0.4</f>
        <v>68.744</v>
      </c>
    </row>
    <row ht="12.95" customHeight="1" r="12">
      <c r="A12" s="3" t="str">
        <f>"2010010426"</f>
        <v>2010010426</v>
      </c>
      <c r="B12" s="5">
        <v>64.4</v>
      </c>
      <c r="C12" s="5">
        <v>74.54</v>
      </c>
      <c r="D12" s="6">
        <f>B12*0.6+C12*0.4</f>
        <v>68.456</v>
      </c>
    </row>
    <row ht="12.95" customHeight="1" r="13">
      <c r="A13" s="3" t="str">
        <f>"2010010230"</f>
        <v>2010010230</v>
      </c>
      <c r="B13" s="5">
        <v>64</v>
      </c>
      <c r="C13" s="5">
        <v>74.46</v>
      </c>
      <c r="D13" s="6">
        <f>B13*0.6+C13*0.4</f>
        <v>68.184</v>
      </c>
    </row>
    <row ht="12.95" customHeight="1" r="14">
      <c r="A14" s="3" t="str">
        <f>"2010010211"</f>
        <v>2010010211</v>
      </c>
      <c r="B14" s="5">
        <v>63.6</v>
      </c>
      <c r="C14" s="5">
        <v>74.78</v>
      </c>
      <c r="D14" s="6">
        <f>B14*0.6+C14*0.4</f>
        <v>68.072</v>
      </c>
    </row>
    <row ht="12.95" customHeight="1" r="15">
      <c r="A15" s="3" t="str">
        <f>"2010010216"</f>
        <v>2010010216</v>
      </c>
      <c r="B15" s="5">
        <v>64</v>
      </c>
      <c r="C15" s="5">
        <v>74.14</v>
      </c>
      <c r="D15" s="6">
        <f>B15*0.6+C15*0.4</f>
        <v>68.056</v>
      </c>
    </row>
    <row ht="12.95" customHeight="1" r="16">
      <c r="A16" s="3" t="str">
        <f>"2010010124"</f>
        <v>2010010124</v>
      </c>
      <c r="B16" s="5">
        <v>63.2</v>
      </c>
      <c r="C16" s="5">
        <v>73.86</v>
      </c>
      <c r="D16" s="6">
        <f>B16*0.6+C16*0.4</f>
        <v>67.464</v>
      </c>
    </row>
    <row ht="12.95" customHeight="1" r="17">
      <c r="A17" s="3" t="str">
        <f>"2010010503"</f>
        <v>2010010503</v>
      </c>
      <c r="B17" s="5">
        <v>63.6</v>
      </c>
      <c r="C17" s="5" t="s">
        <v>4</v>
      </c>
      <c r="D17" s="6" t="s">
        <v>4</v>
      </c>
    </row>
    <row ht="12.95" customHeight="1" r="18" s="1" customFormat="1">
      <c r="A18" s="3" t="str">
        <f>"2010020725"</f>
        <v>2010020725</v>
      </c>
      <c r="B18" s="3">
        <v>75.2</v>
      </c>
      <c r="C18" s="3">
        <v>77.92</v>
      </c>
      <c r="D18" s="4">
        <f>B18*0.6+C18*0.4</f>
        <v>76.288</v>
      </c>
    </row>
    <row ht="12.95" customHeight="1" r="19" s="1" customFormat="1">
      <c r="A19" s="3" t="str">
        <f>"2010020812"</f>
        <v>2010020812</v>
      </c>
      <c r="B19" s="3">
        <v>74</v>
      </c>
      <c r="C19" s="3">
        <v>75.88</v>
      </c>
      <c r="D19" s="4">
        <f>B19*0.6+C19*0.4</f>
        <v>74.752</v>
      </c>
    </row>
    <row ht="12.95" customHeight="1" r="20" s="1" customFormat="1">
      <c r="A20" s="3" t="str">
        <f>"2010020822"</f>
        <v>2010020822</v>
      </c>
      <c r="B20" s="3">
        <v>70.8</v>
      </c>
      <c r="C20" s="3">
        <v>79.2</v>
      </c>
      <c r="D20" s="4">
        <f>B20*0.6+C20*0.4</f>
        <v>74.16</v>
      </c>
    </row>
    <row ht="12.95" customHeight="1" r="21" s="1" customFormat="1">
      <c r="A21" s="3" t="str">
        <f>"2010021323"</f>
        <v>2010021323</v>
      </c>
      <c r="B21" s="3">
        <v>71</v>
      </c>
      <c r="C21" s="3">
        <v>77.28</v>
      </c>
      <c r="D21" s="4">
        <f>B21*0.6+C21*0.4</f>
        <v>73.512</v>
      </c>
    </row>
    <row ht="12.95" customHeight="1" r="22" s="1" customFormat="1">
      <c r="A22" s="3" t="str">
        <f>"2010021201"</f>
        <v>2010021201</v>
      </c>
      <c r="B22" s="3">
        <v>70</v>
      </c>
      <c r="C22" s="3">
        <v>78.56</v>
      </c>
      <c r="D22" s="4">
        <f>B22*0.6+C22*0.4</f>
        <v>73.424</v>
      </c>
    </row>
    <row ht="12.95" customHeight="1" r="23" s="1" customFormat="1">
      <c r="A23" s="3" t="str">
        <f>"2010021221"</f>
        <v>2010021221</v>
      </c>
      <c r="B23" s="3">
        <v>68.2</v>
      </c>
      <c r="C23" s="3">
        <v>75.74</v>
      </c>
      <c r="D23" s="4">
        <f>B23*0.6+C23*0.4</f>
        <v>71.216</v>
      </c>
    </row>
    <row ht="12.95" customHeight="1" r="24" s="1" customFormat="1">
      <c r="A24" s="3" t="str">
        <f>"2010021223"</f>
        <v>2010021223</v>
      </c>
      <c r="B24" s="3">
        <v>67.6</v>
      </c>
      <c r="C24" s="3">
        <v>76.6</v>
      </c>
      <c r="D24" s="4">
        <f>B24*0.6+C24*0.4</f>
        <v>71.2</v>
      </c>
    </row>
    <row ht="12.95" customHeight="1" r="25" s="1" customFormat="1">
      <c r="A25" s="3" t="str">
        <f>"2010021102"</f>
        <v>2010021102</v>
      </c>
      <c r="B25" s="3">
        <v>65.4</v>
      </c>
      <c r="C25" s="3">
        <v>79.7</v>
      </c>
      <c r="D25" s="4">
        <f>B25*0.6+C25*0.4</f>
        <v>71.12</v>
      </c>
    </row>
    <row ht="12.95" customHeight="1" r="26" s="1" customFormat="1">
      <c r="A26" s="3" t="str">
        <f>"2010020713"</f>
        <v>2010020713</v>
      </c>
      <c r="B26" s="3">
        <v>68.4</v>
      </c>
      <c r="C26" s="3">
        <v>75.14</v>
      </c>
      <c r="D26" s="4">
        <f>B26*0.6+C26*0.4</f>
        <v>71.096</v>
      </c>
    </row>
    <row ht="12.95" customHeight="1" r="27">
      <c r="A27" s="3" t="str">
        <f>"2010020901"</f>
        <v>2010020901</v>
      </c>
      <c r="B27" s="3">
        <v>66</v>
      </c>
      <c r="C27" s="3">
        <v>77.18</v>
      </c>
      <c r="D27" s="4">
        <f>B27*0.6+C27*0.4</f>
        <v>70.472</v>
      </c>
    </row>
    <row ht="12.95" customHeight="1" r="28">
      <c r="A28" s="3" t="str">
        <f>"2010020924"</f>
        <v>2010020924</v>
      </c>
      <c r="B28" s="5">
        <v>67.2</v>
      </c>
      <c r="C28" s="5">
        <v>74.46</v>
      </c>
      <c r="D28" s="6">
        <f>B28*0.6+C28*0.4</f>
        <v>70.104</v>
      </c>
    </row>
    <row ht="12.95" customHeight="1" r="29">
      <c r="A29" s="3" t="str">
        <f>"2010021009"</f>
        <v>2010021009</v>
      </c>
      <c r="B29" s="5">
        <v>65</v>
      </c>
      <c r="C29" s="5">
        <v>76.94</v>
      </c>
      <c r="D29" s="6">
        <f>B29*0.6+C29*0.4</f>
        <v>69.776</v>
      </c>
    </row>
    <row ht="12.95" customHeight="1" r="30">
      <c r="A30" s="3" t="str">
        <f>"2010021229"</f>
        <v>2010021229</v>
      </c>
      <c r="B30" s="5">
        <v>63.8</v>
      </c>
      <c r="C30" s="5">
        <v>78.24</v>
      </c>
      <c r="D30" s="6">
        <f>B30*0.6+C30*0.4</f>
        <v>69.576</v>
      </c>
    </row>
    <row ht="12.95" customHeight="1" r="31">
      <c r="A31" s="3" t="str">
        <f>"2010020825"</f>
        <v>2010020825</v>
      </c>
      <c r="B31" s="5">
        <v>64.8</v>
      </c>
      <c r="C31" s="5">
        <v>76.58</v>
      </c>
      <c r="D31" s="6">
        <f>B31*0.6+C31*0.4</f>
        <v>69.512</v>
      </c>
    </row>
    <row ht="12.95" customHeight="1" r="32">
      <c r="A32" s="3" t="str">
        <f>"2010021304"</f>
        <v>2010021304</v>
      </c>
      <c r="B32" s="5">
        <v>64</v>
      </c>
      <c r="C32" s="5">
        <v>74.34</v>
      </c>
      <c r="D32" s="6">
        <f>B32*0.6+C32*0.4</f>
        <v>68.136</v>
      </c>
    </row>
    <row ht="12.95" customHeight="1" r="33">
      <c r="A33" s="3" t="str">
        <f>"2010021214"</f>
        <v>2010021214</v>
      </c>
      <c r="B33" s="5">
        <v>65.2</v>
      </c>
      <c r="C33" s="5">
        <v>72.46</v>
      </c>
      <c r="D33" s="6">
        <f>B33*0.6+C33*0.4</f>
        <v>68.104</v>
      </c>
    </row>
    <row ht="12.95" customHeight="1" r="34">
      <c r="A34" s="3" t="str">
        <f>"2010020727"</f>
        <v>2010020727</v>
      </c>
      <c r="B34" s="5">
        <v>64.4</v>
      </c>
      <c r="C34" s="5">
        <v>73.3</v>
      </c>
      <c r="D34" s="6">
        <f>B34*0.6+C34*0.4</f>
        <v>67.96</v>
      </c>
    </row>
    <row ht="12.95" customHeight="1" r="35">
      <c r="A35" s="3" t="str">
        <f>"2010020811"</f>
        <v>2010020811</v>
      </c>
      <c r="B35" s="5">
        <v>63.8</v>
      </c>
      <c r="C35" s="5">
        <v>73.5</v>
      </c>
      <c r="D35" s="6">
        <f>B35*0.6+C35*0.4</f>
        <v>67.68</v>
      </c>
    </row>
    <row ht="12.95" customHeight="1" r="36">
      <c r="A36" s="3" t="str">
        <f>"2010021403"</f>
        <v>2010021403</v>
      </c>
      <c r="B36" s="5">
        <v>64.6</v>
      </c>
      <c r="C36" s="5" t="s">
        <v>4</v>
      </c>
      <c r="D36" s="6" t="s">
        <v>4</v>
      </c>
    </row>
    <row ht="12.95" customHeight="1" r="37" s="1" customFormat="1">
      <c r="A37" s="3" t="s">
        <v>5</v>
      </c>
      <c r="B37" s="3">
        <v>58.4</v>
      </c>
      <c r="C37" s="3">
        <v>77.24</v>
      </c>
      <c r="D37" s="4">
        <f>B37*0.6+C37*0.4</f>
        <v>65.936</v>
      </c>
    </row>
    <row ht="12.95" customHeight="1" r="38">
      <c r="A38" s="3" t="s">
        <v>6</v>
      </c>
      <c r="B38" s="5">
        <v>54.2</v>
      </c>
      <c r="C38" s="5">
        <v>74.1</v>
      </c>
      <c r="D38" s="6">
        <f>B38*0.6+C38*0.4</f>
        <v>62.16</v>
      </c>
    </row>
    <row ht="12.95" customHeight="1" r="39" s="1" customFormat="1">
      <c r="A39" s="3" t="str">
        <f>"2010041421"</f>
        <v>2010041421</v>
      </c>
      <c r="B39" s="3">
        <v>61.2</v>
      </c>
      <c r="C39" s="3">
        <v>72.9</v>
      </c>
      <c r="D39" s="4">
        <f>B39*0.6+C39*0.4</f>
        <v>65.88</v>
      </c>
    </row>
    <row ht="12.95" customHeight="1" r="40">
      <c r="A40" s="3" t="str">
        <f>"2010041417"</f>
        <v>2010041417</v>
      </c>
      <c r="B40" s="5">
        <v>61.2</v>
      </c>
      <c r="C40" s="5">
        <v>72.1</v>
      </c>
      <c r="D40" s="6">
        <f>B40*0.6+C40*0.4</f>
        <v>65.56</v>
      </c>
    </row>
    <row ht="12.95" customHeight="1" r="41" s="1" customFormat="1">
      <c r="A41" s="3" t="str">
        <f>"2010051525"</f>
        <v>2010051525</v>
      </c>
      <c r="B41" s="3">
        <v>68.8</v>
      </c>
      <c r="C41" s="3">
        <v>75.18</v>
      </c>
      <c r="D41" s="4">
        <f>B41*0.6+C41*0.4</f>
        <v>71.352</v>
      </c>
    </row>
    <row ht="12.95" customHeight="1" r="42" s="1" customFormat="1">
      <c r="A42" s="3" t="str">
        <f>"2010051518"</f>
        <v>2010051518</v>
      </c>
      <c r="B42" s="3">
        <v>64.8</v>
      </c>
      <c r="C42" s="3">
        <v>75.36</v>
      </c>
      <c r="D42" s="4">
        <f>B42*0.6+C42*0.4</f>
        <v>69.024</v>
      </c>
    </row>
    <row ht="12.95" customHeight="1" r="43" s="1" customFormat="1">
      <c r="A43" s="3" t="str">
        <f>"2010051430"</f>
        <v>2010051430</v>
      </c>
      <c r="B43" s="3">
        <v>63.6</v>
      </c>
      <c r="C43" s="3">
        <v>76.68</v>
      </c>
      <c r="D43" s="4">
        <f>B43*0.6+C43*0.4</f>
        <v>68.832</v>
      </c>
    </row>
    <row ht="12.95" customHeight="1" r="44" s="1" customFormat="1">
      <c r="A44" s="3" t="str">
        <f>"2010051425"</f>
        <v>2010051425</v>
      </c>
      <c r="B44" s="3">
        <v>66</v>
      </c>
      <c r="C44" s="3">
        <v>72.2</v>
      </c>
      <c r="D44" s="4">
        <f>B44*0.6+C44*0.4</f>
        <v>68.48</v>
      </c>
    </row>
    <row ht="12.95" customHeight="1" r="45" s="1" customFormat="1">
      <c r="A45" s="3" t="str">
        <f>"2010051423"</f>
        <v>2010051423</v>
      </c>
      <c r="B45" s="3">
        <v>63</v>
      </c>
      <c r="C45" s="3">
        <v>76.05</v>
      </c>
      <c r="D45" s="4">
        <f>B45*0.6+C45*0.4</f>
        <v>68.22</v>
      </c>
    </row>
    <row ht="12.95" customHeight="1" r="46" s="1" customFormat="1">
      <c r="A46" s="3" t="str">
        <f>"2010051523"</f>
        <v>2010051523</v>
      </c>
      <c r="B46" s="3">
        <v>64.2</v>
      </c>
      <c r="C46" s="3">
        <v>73.5</v>
      </c>
      <c r="D46" s="4">
        <f>B46*0.6+C46*0.4</f>
        <v>67.92</v>
      </c>
    </row>
    <row ht="12.95" customHeight="1" r="47">
      <c r="A47" s="3" t="str">
        <f>"2010051511"</f>
        <v>2010051511</v>
      </c>
      <c r="B47" s="5">
        <v>59</v>
      </c>
      <c r="C47" s="5">
        <v>77</v>
      </c>
      <c r="D47" s="6">
        <f>B47*0.6+C47*0.4</f>
        <v>66.2</v>
      </c>
    </row>
    <row ht="12.95" customHeight="1" r="48">
      <c r="A48" s="3" t="str">
        <f>"2010051503"</f>
        <v>2010051503</v>
      </c>
      <c r="B48" s="5">
        <v>59.6</v>
      </c>
      <c r="C48" s="5">
        <v>75.98</v>
      </c>
      <c r="D48" s="6">
        <f>B48*0.6+C48*0.4</f>
        <v>66.152</v>
      </c>
    </row>
    <row ht="12.95" customHeight="1" r="49">
      <c r="A49" s="3" t="str">
        <f>"2010051520"</f>
        <v>2010051520</v>
      </c>
      <c r="B49" s="5">
        <v>60.4</v>
      </c>
      <c r="C49" s="5">
        <v>74.28</v>
      </c>
      <c r="D49" s="6">
        <f>B49*0.6+C49*0.4</f>
        <v>65.952</v>
      </c>
    </row>
    <row ht="12.95" customHeight="1" r="50">
      <c r="A50" s="3" t="str">
        <f>"2010051522"</f>
        <v>2010051522</v>
      </c>
      <c r="B50" s="5">
        <v>60.4</v>
      </c>
      <c r="C50" s="5">
        <v>74.02</v>
      </c>
      <c r="D50" s="6">
        <f>B50*0.6+C50*0.4</f>
        <v>65.848</v>
      </c>
    </row>
    <row ht="12.95" customHeight="1" r="51">
      <c r="A51" s="3" t="str">
        <f>"2010051428"</f>
        <v>2010051428</v>
      </c>
      <c r="B51" s="5">
        <v>60.2</v>
      </c>
      <c r="C51" s="5">
        <v>73.52</v>
      </c>
      <c r="D51" s="6">
        <f>B51*0.6+C51*0.4</f>
        <v>65.528</v>
      </c>
    </row>
    <row ht="12.95" customHeight="1" r="52">
      <c r="A52" s="3" t="str">
        <f>"2010051501"</f>
        <v>2010051501</v>
      </c>
      <c r="B52" s="5">
        <v>58.4</v>
      </c>
      <c r="C52" s="5">
        <v>75.38</v>
      </c>
      <c r="D52" s="6">
        <f>B52*0.6+C52*0.4</f>
        <v>65.192</v>
      </c>
    </row>
    <row ht="12.95" customHeight="1" r="53" s="1" customFormat="1">
      <c r="A53" s="3" t="str">
        <f>"2010061715"</f>
        <v>2010061715</v>
      </c>
      <c r="B53" s="3">
        <v>62.2</v>
      </c>
      <c r="C53" s="3">
        <v>77.54</v>
      </c>
      <c r="D53" s="4">
        <f>B53*0.6+C53*0.4</f>
        <v>68.336</v>
      </c>
    </row>
    <row ht="12.95" customHeight="1" r="54" s="1" customFormat="1">
      <c r="A54" s="3" t="str">
        <f>"2010061709"</f>
        <v>2010061709</v>
      </c>
      <c r="B54" s="3">
        <v>62.4</v>
      </c>
      <c r="C54" s="3">
        <v>75.34</v>
      </c>
      <c r="D54" s="4">
        <f>B54*0.6+C54*0.4</f>
        <v>67.576</v>
      </c>
    </row>
    <row ht="12.95" customHeight="1" r="55">
      <c r="A55" s="3" t="str">
        <f>"2010061624"</f>
        <v>2010061624</v>
      </c>
      <c r="B55" s="5">
        <v>60.8</v>
      </c>
      <c r="C55" s="5">
        <v>76.78</v>
      </c>
      <c r="D55" s="6">
        <f>B55*0.6+C55*0.4</f>
        <v>67.192</v>
      </c>
    </row>
    <row ht="12.95" customHeight="1" r="56">
      <c r="A56" s="3" t="str">
        <f>"2010061703"</f>
        <v>2010061703</v>
      </c>
      <c r="B56" s="5">
        <v>61</v>
      </c>
      <c r="C56" s="5">
        <v>75.92</v>
      </c>
      <c r="D56" s="6">
        <f>B56*0.6+C56*0.4</f>
        <v>66.968</v>
      </c>
    </row>
  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