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海口市农业农村局公开招聘资格审查合格进入笔试人员名单" sheetId="1" r:id="rId1"/>
  </sheets>
  <definedNames>
    <definedName name="_xlnm._FilterDatabase" localSheetId="0" hidden="1">'海口市农业农村局公开招聘资格审查合格进入笔试人员名单'!$A$2:$D$56</definedName>
  </definedNames>
  <calcPr fullCalcOnLoad="1"/>
</workbook>
</file>

<file path=xl/sharedStrings.xml><?xml version="1.0" encoding="utf-8"?>
<sst xmlns="http://schemas.openxmlformats.org/spreadsheetml/2006/main" count="59" uniqueCount="8">
  <si>
    <t>附件1：海口市农业农村局公开招聘资格审查合格进入笔试人员名单</t>
  </si>
  <si>
    <t>序号</t>
  </si>
  <si>
    <t>报考号</t>
  </si>
  <si>
    <t>报考岗位</t>
  </si>
  <si>
    <t>姓名</t>
  </si>
  <si>
    <t>0201_管理岗位</t>
  </si>
  <si>
    <t>0301_专业技术岗位</t>
  </si>
  <si>
    <t>0302_专业技术岗位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</si>
</sst>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H2" sqref="H2"/>
    </sheetView>
  </sheetViews>
  <sheetFormatPr defaultColWidth="9.00390625" defaultRowHeight="30" customHeight="1"/>
  <cols>
    <col min="1" max="1" width="9.7109375" style="2" customWidth="1"/>
    <col min="2" max="2" width="29.140625" style="2" customWidth="1"/>
    <col min="3" max="3" width="27.140625" style="2" customWidth="1"/>
    <col min="4" max="4" width="21.421875" style="2" customWidth="1"/>
    <col min="5" max="16384" width="9.00390625" style="2" customWidth="1"/>
  </cols>
  <sheetData>
    <row r="1" spans="1:4" ht="54" customHeight="1">
      <c r="A1" s="3" t="s">
        <v>0</v>
      </c>
      <c r="B1" s="4"/>
      <c r="C1" s="4"/>
      <c r="D1" s="4"/>
    </row>
    <row r="2" spans="1:4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30" customHeight="1">
      <c r="A3" s="6">
        <v>1</v>
      </c>
      <c r="B3" s="7" t="str">
        <f>"2722202012020906323"</f>
        <v>2722202012020906323</v>
      </c>
      <c r="C3" s="7" t="s">
        <v>5</v>
      </c>
      <c r="D3" s="7" t="str">
        <f>"李婧"</f>
        <v>李婧</v>
      </c>
    </row>
    <row r="4" spans="1:4" ht="30" customHeight="1">
      <c r="A4" s="6">
        <v>2</v>
      </c>
      <c r="B4" s="7" t="str">
        <f>"27222020120210183511"</f>
        <v>27222020120210183511</v>
      </c>
      <c r="C4" s="7" t="s">
        <v>5</v>
      </c>
      <c r="D4" s="7" t="str">
        <f>"符琪"</f>
        <v>符琪</v>
      </c>
    </row>
    <row r="5" spans="1:4" ht="30" customHeight="1">
      <c r="A5" s="6">
        <v>3</v>
      </c>
      <c r="B5" s="7" t="str">
        <f>"27222020120211135717"</f>
        <v>27222020120211135717</v>
      </c>
      <c r="C5" s="7" t="s">
        <v>5</v>
      </c>
      <c r="D5" s="7" t="str">
        <f>"王珊珊"</f>
        <v>王珊珊</v>
      </c>
    </row>
    <row r="6" spans="1:4" ht="30" customHeight="1">
      <c r="A6" s="6">
        <v>4</v>
      </c>
      <c r="B6" s="7" t="str">
        <f>"27222020120212025021"</f>
        <v>27222020120212025021</v>
      </c>
      <c r="C6" s="7" t="s">
        <v>5</v>
      </c>
      <c r="D6" s="7" t="str">
        <f>"王昱泽"</f>
        <v>王昱泽</v>
      </c>
    </row>
    <row r="7" spans="1:4" ht="30" customHeight="1">
      <c r="A7" s="6">
        <v>5</v>
      </c>
      <c r="B7" s="7" t="str">
        <f>"27222020120212201422"</f>
        <v>27222020120212201422</v>
      </c>
      <c r="C7" s="7" t="s">
        <v>5</v>
      </c>
      <c r="D7" s="7" t="str">
        <f>"刘青霞"</f>
        <v>刘青霞</v>
      </c>
    </row>
    <row r="8" spans="1:4" ht="30" customHeight="1">
      <c r="A8" s="6">
        <v>6</v>
      </c>
      <c r="B8" s="7" t="str">
        <f>"27222020120215024829"</f>
        <v>27222020120215024829</v>
      </c>
      <c r="C8" s="7" t="s">
        <v>5</v>
      </c>
      <c r="D8" s="7" t="str">
        <f>"洪光林"</f>
        <v>洪光林</v>
      </c>
    </row>
    <row r="9" spans="1:4" ht="30" customHeight="1">
      <c r="A9" s="6">
        <v>7</v>
      </c>
      <c r="B9" s="7" t="str">
        <f>"27222020120215221230"</f>
        <v>27222020120215221230</v>
      </c>
      <c r="C9" s="7" t="s">
        <v>5</v>
      </c>
      <c r="D9" s="7" t="str">
        <f>"张晓晴"</f>
        <v>张晓晴</v>
      </c>
    </row>
    <row r="10" spans="1:4" ht="30" customHeight="1">
      <c r="A10" s="6">
        <v>8</v>
      </c>
      <c r="B10" s="7" t="str">
        <f>"27222020120216304935"</f>
        <v>27222020120216304935</v>
      </c>
      <c r="C10" s="7" t="s">
        <v>5</v>
      </c>
      <c r="D10" s="7" t="str">
        <f>"陈小妃"</f>
        <v>陈小妃</v>
      </c>
    </row>
    <row r="11" spans="1:4" ht="30" customHeight="1">
      <c r="A11" s="6">
        <v>9</v>
      </c>
      <c r="B11" s="7" t="str">
        <f>"27222020120217004136"</f>
        <v>27222020120217004136</v>
      </c>
      <c r="C11" s="7" t="s">
        <v>5</v>
      </c>
      <c r="D11" s="7" t="str">
        <f>"陈静"</f>
        <v>陈静</v>
      </c>
    </row>
    <row r="12" spans="1:4" ht="30" customHeight="1">
      <c r="A12" s="6">
        <v>10</v>
      </c>
      <c r="B12" s="7" t="str">
        <f>"27222020120217114737"</f>
        <v>27222020120217114737</v>
      </c>
      <c r="C12" s="7" t="s">
        <v>5</v>
      </c>
      <c r="D12" s="7" t="str">
        <f>"符小娟"</f>
        <v>符小娟</v>
      </c>
    </row>
    <row r="13" spans="1:4" ht="30" customHeight="1">
      <c r="A13" s="6">
        <v>11</v>
      </c>
      <c r="B13" s="7" t="str">
        <f>"27222020120221381443"</f>
        <v>27222020120221381443</v>
      </c>
      <c r="C13" s="7" t="s">
        <v>5</v>
      </c>
      <c r="D13" s="7" t="str">
        <f>"陈冰"</f>
        <v>陈冰</v>
      </c>
    </row>
    <row r="14" spans="1:4" ht="30" customHeight="1">
      <c r="A14" s="6">
        <v>12</v>
      </c>
      <c r="B14" s="7" t="str">
        <f>"27222020120221524944"</f>
        <v>27222020120221524944</v>
      </c>
      <c r="C14" s="7" t="s">
        <v>5</v>
      </c>
      <c r="D14" s="7" t="str">
        <f>"邓雪桃"</f>
        <v>邓雪桃</v>
      </c>
    </row>
    <row r="15" spans="1:4" ht="30" customHeight="1">
      <c r="A15" s="6">
        <v>13</v>
      </c>
      <c r="B15" s="7" t="str">
        <f>"27222020120311443956"</f>
        <v>27222020120311443956</v>
      </c>
      <c r="C15" s="7" t="s">
        <v>5</v>
      </c>
      <c r="D15" s="7" t="str">
        <f>"邱小暖 "</f>
        <v>邱小暖 </v>
      </c>
    </row>
    <row r="16" spans="1:4" ht="30" customHeight="1">
      <c r="A16" s="6">
        <v>14</v>
      </c>
      <c r="B16" s="7" t="str">
        <f>"27222020120313110757"</f>
        <v>27222020120313110757</v>
      </c>
      <c r="C16" s="7" t="s">
        <v>5</v>
      </c>
      <c r="D16" s="7" t="str">
        <f>"文丽蔚"</f>
        <v>文丽蔚</v>
      </c>
    </row>
    <row r="17" spans="1:4" ht="30" customHeight="1">
      <c r="A17" s="6">
        <v>15</v>
      </c>
      <c r="B17" s="7" t="str">
        <f>"27222020120315253459"</f>
        <v>27222020120315253459</v>
      </c>
      <c r="C17" s="7" t="s">
        <v>5</v>
      </c>
      <c r="D17" s="7" t="str">
        <f>"范馨键"</f>
        <v>范馨键</v>
      </c>
    </row>
    <row r="18" spans="1:4" ht="30" customHeight="1">
      <c r="A18" s="6">
        <v>16</v>
      </c>
      <c r="B18" s="7" t="str">
        <f>"27222020120319502367"</f>
        <v>27222020120319502367</v>
      </c>
      <c r="C18" s="7" t="s">
        <v>5</v>
      </c>
      <c r="D18" s="7" t="str">
        <f>"林圣智"</f>
        <v>林圣智</v>
      </c>
    </row>
    <row r="19" spans="1:4" ht="30" customHeight="1">
      <c r="A19" s="6">
        <v>17</v>
      </c>
      <c r="B19" s="7" t="str">
        <f>"27222020120320033068"</f>
        <v>27222020120320033068</v>
      </c>
      <c r="C19" s="7" t="s">
        <v>5</v>
      </c>
      <c r="D19" s="7" t="str">
        <f>"莫家阳"</f>
        <v>莫家阳</v>
      </c>
    </row>
    <row r="20" spans="1:4" ht="30" customHeight="1">
      <c r="A20" s="6">
        <v>18</v>
      </c>
      <c r="B20" s="7" t="str">
        <f>"27222020120320523771"</f>
        <v>27222020120320523771</v>
      </c>
      <c r="C20" s="7" t="s">
        <v>5</v>
      </c>
      <c r="D20" s="7" t="str">
        <f>"王欢"</f>
        <v>王欢</v>
      </c>
    </row>
    <row r="21" spans="1:4" ht="30" customHeight="1">
      <c r="A21" s="6">
        <v>19</v>
      </c>
      <c r="B21" s="7" t="str">
        <f>"27222020120322590573"</f>
        <v>27222020120322590573</v>
      </c>
      <c r="C21" s="7" t="s">
        <v>5</v>
      </c>
      <c r="D21" s="7" t="str">
        <f>"刘千钰"</f>
        <v>刘千钰</v>
      </c>
    </row>
    <row r="22" spans="1:4" ht="30" customHeight="1">
      <c r="A22" s="6">
        <v>20</v>
      </c>
      <c r="B22" s="7" t="str">
        <f>"27222020120409263978"</f>
        <v>27222020120409263978</v>
      </c>
      <c r="C22" s="7" t="s">
        <v>5</v>
      </c>
      <c r="D22" s="7" t="str">
        <f>"冯婷"</f>
        <v>冯婷</v>
      </c>
    </row>
    <row r="23" spans="1:4" ht="30" customHeight="1">
      <c r="A23" s="6">
        <v>21</v>
      </c>
      <c r="B23" s="7" t="str">
        <f>"27222020120411542684"</f>
        <v>27222020120411542684</v>
      </c>
      <c r="C23" s="7" t="s">
        <v>5</v>
      </c>
      <c r="D23" s="7" t="str">
        <f>"符传俊"</f>
        <v>符传俊</v>
      </c>
    </row>
    <row r="24" spans="1:4" ht="30" customHeight="1">
      <c r="A24" s="6">
        <v>22</v>
      </c>
      <c r="B24" s="7" t="str">
        <f>"27222020120416551190"</f>
        <v>27222020120416551190</v>
      </c>
      <c r="C24" s="7" t="s">
        <v>5</v>
      </c>
      <c r="D24" s="7" t="str">
        <f>"李梦怡"</f>
        <v>李梦怡</v>
      </c>
    </row>
    <row r="25" spans="1:4" ht="30" customHeight="1">
      <c r="A25" s="6">
        <v>23</v>
      </c>
      <c r="B25" s="7" t="str">
        <f>"27222020120421004494"</f>
        <v>27222020120421004494</v>
      </c>
      <c r="C25" s="7" t="s">
        <v>5</v>
      </c>
      <c r="D25" s="7" t="str">
        <f>"邢君丽"</f>
        <v>邢君丽</v>
      </c>
    </row>
    <row r="26" spans="1:4" ht="30" customHeight="1">
      <c r="A26" s="6">
        <v>24</v>
      </c>
      <c r="B26" s="7" t="str">
        <f>"27222020120423515797"</f>
        <v>27222020120423515797</v>
      </c>
      <c r="C26" s="7" t="s">
        <v>5</v>
      </c>
      <c r="D26" s="7" t="str">
        <f>"吴淑香"</f>
        <v>吴淑香</v>
      </c>
    </row>
    <row r="27" spans="1:4" ht="30" customHeight="1">
      <c r="A27" s="6">
        <v>25</v>
      </c>
      <c r="B27" s="7" t="str">
        <f>"272220201205090931100"</f>
        <v>272220201205090931100</v>
      </c>
      <c r="C27" s="7" t="s">
        <v>5</v>
      </c>
      <c r="D27" s="7" t="str">
        <f>"梁亚团"</f>
        <v>梁亚团</v>
      </c>
    </row>
    <row r="28" spans="1:4" ht="30" customHeight="1">
      <c r="A28" s="6">
        <v>26</v>
      </c>
      <c r="B28" s="7" t="str">
        <f>"272220201205205117108"</f>
        <v>272220201205205117108</v>
      </c>
      <c r="C28" s="7" t="s">
        <v>5</v>
      </c>
      <c r="D28" s="7" t="str">
        <f>"彭小丽"</f>
        <v>彭小丽</v>
      </c>
    </row>
    <row r="29" spans="1:4" ht="30" customHeight="1">
      <c r="A29" s="6">
        <v>27</v>
      </c>
      <c r="B29" s="7" t="str">
        <f>"272220201205222245109"</f>
        <v>272220201205222245109</v>
      </c>
      <c r="C29" s="7" t="s">
        <v>5</v>
      </c>
      <c r="D29" s="7" t="str">
        <f>"骆梓晴"</f>
        <v>骆梓晴</v>
      </c>
    </row>
    <row r="30" spans="1:4" ht="30" customHeight="1">
      <c r="A30" s="6">
        <v>28</v>
      </c>
      <c r="B30" s="7" t="str">
        <f>"272220201206120657116"</f>
        <v>272220201206120657116</v>
      </c>
      <c r="C30" s="7" t="s">
        <v>5</v>
      </c>
      <c r="D30" s="7" t="str">
        <f>"文倩"</f>
        <v>文倩</v>
      </c>
    </row>
    <row r="31" spans="1:4" ht="30" customHeight="1">
      <c r="A31" s="6">
        <v>29</v>
      </c>
      <c r="B31" s="7" t="str">
        <f>"272220201207081750128"</f>
        <v>272220201207081750128</v>
      </c>
      <c r="C31" s="7" t="s">
        <v>5</v>
      </c>
      <c r="D31" s="7" t="str">
        <f>"符永佳"</f>
        <v>符永佳</v>
      </c>
    </row>
    <row r="32" spans="1:4" ht="30" customHeight="1">
      <c r="A32" s="6">
        <v>30</v>
      </c>
      <c r="B32" s="7" t="str">
        <f>"272220201207111751132"</f>
        <v>272220201207111751132</v>
      </c>
      <c r="C32" s="7" t="s">
        <v>5</v>
      </c>
      <c r="D32" s="7" t="str">
        <f>"倪成凤"</f>
        <v>倪成凤</v>
      </c>
    </row>
    <row r="33" spans="1:4" ht="30" customHeight="1">
      <c r="A33" s="6">
        <v>31</v>
      </c>
      <c r="B33" s="7" t="str">
        <f>"272220201207160842144"</f>
        <v>272220201207160842144</v>
      </c>
      <c r="C33" s="7" t="s">
        <v>5</v>
      </c>
      <c r="D33" s="7" t="str">
        <f>"谭惠文"</f>
        <v>谭惠文</v>
      </c>
    </row>
    <row r="34" spans="1:4" ht="30" customHeight="1">
      <c r="A34" s="6">
        <v>32</v>
      </c>
      <c r="B34" s="7" t="str">
        <f>"272220201208103102163"</f>
        <v>272220201208103102163</v>
      </c>
      <c r="C34" s="7" t="s">
        <v>5</v>
      </c>
      <c r="D34" s="7" t="str">
        <f>"孙学新"</f>
        <v>孙学新</v>
      </c>
    </row>
    <row r="35" spans="1:4" ht="30" customHeight="1">
      <c r="A35" s="6">
        <v>33</v>
      </c>
      <c r="B35" s="7" t="str">
        <f>"272220201208111509167"</f>
        <v>272220201208111509167</v>
      </c>
      <c r="C35" s="7" t="s">
        <v>5</v>
      </c>
      <c r="D35" s="7" t="str">
        <f>"卢莉莎"</f>
        <v>卢莉莎</v>
      </c>
    </row>
    <row r="36" spans="1:4" ht="30" customHeight="1">
      <c r="A36" s="6">
        <v>34</v>
      </c>
      <c r="B36" s="7" t="str">
        <f>"272220201208130441173"</f>
        <v>272220201208130441173</v>
      </c>
      <c r="C36" s="7" t="s">
        <v>5</v>
      </c>
      <c r="D36" s="7" t="str">
        <f>"陈明月"</f>
        <v>陈明月</v>
      </c>
    </row>
    <row r="37" spans="1:4" ht="30" customHeight="1">
      <c r="A37" s="6">
        <v>35</v>
      </c>
      <c r="B37" s="7" t="str">
        <f>"272220201208131854175"</f>
        <v>272220201208131854175</v>
      </c>
      <c r="C37" s="7" t="s">
        <v>5</v>
      </c>
      <c r="D37" s="7" t="str">
        <f>"吴泳丽"</f>
        <v>吴泳丽</v>
      </c>
    </row>
    <row r="38" spans="1:4" ht="30" customHeight="1">
      <c r="A38" s="6">
        <v>36</v>
      </c>
      <c r="B38" s="7" t="str">
        <f>"272220201208132121176"</f>
        <v>272220201208132121176</v>
      </c>
      <c r="C38" s="7" t="s">
        <v>5</v>
      </c>
      <c r="D38" s="7" t="str">
        <f>"司徒慧敏"</f>
        <v>司徒慧敏</v>
      </c>
    </row>
    <row r="39" spans="1:4" ht="30" customHeight="1">
      <c r="A39" s="6">
        <v>37</v>
      </c>
      <c r="B39" s="7" t="str">
        <f>"272220201208132904177"</f>
        <v>272220201208132904177</v>
      </c>
      <c r="C39" s="7" t="s">
        <v>5</v>
      </c>
      <c r="D39" s="7" t="str">
        <f>"隋易昕"</f>
        <v>隋易昕</v>
      </c>
    </row>
    <row r="40" spans="1:4" ht="30" customHeight="1">
      <c r="A40" s="6">
        <v>38</v>
      </c>
      <c r="B40" s="7" t="str">
        <f>"27222020120211353019"</f>
        <v>27222020120211353019</v>
      </c>
      <c r="C40" s="7" t="s">
        <v>6</v>
      </c>
      <c r="D40" s="7" t="str">
        <f>"李子铭"</f>
        <v>李子铭</v>
      </c>
    </row>
    <row r="41" spans="1:4" ht="30" customHeight="1">
      <c r="A41" s="6">
        <v>39</v>
      </c>
      <c r="B41" s="7" t="str">
        <f>"27222020120309010250"</f>
        <v>27222020120309010250</v>
      </c>
      <c r="C41" s="7" t="s">
        <v>6</v>
      </c>
      <c r="D41" s="7" t="str">
        <f>"武珊珊"</f>
        <v>武珊珊</v>
      </c>
    </row>
    <row r="42" spans="1:4" ht="30" customHeight="1">
      <c r="A42" s="6">
        <v>40</v>
      </c>
      <c r="B42" s="7" t="str">
        <f>"27222020120414020488"</f>
        <v>27222020120414020488</v>
      </c>
      <c r="C42" s="7" t="s">
        <v>6</v>
      </c>
      <c r="D42" s="7" t="str">
        <f>"岑缘缘"</f>
        <v>岑缘缘</v>
      </c>
    </row>
    <row r="43" spans="1:4" ht="30" customHeight="1">
      <c r="A43" s="6">
        <v>41</v>
      </c>
      <c r="B43" s="7" t="str">
        <f>"272220201206103528115"</f>
        <v>272220201206103528115</v>
      </c>
      <c r="C43" s="7" t="s">
        <v>6</v>
      </c>
      <c r="D43" s="7" t="str">
        <f>"陈正儒"</f>
        <v>陈正儒</v>
      </c>
    </row>
    <row r="44" spans="1:4" ht="30" customHeight="1">
      <c r="A44" s="6">
        <v>42</v>
      </c>
      <c r="B44" s="7" t="str">
        <f>"272220201207131829138"</f>
        <v>272220201207131829138</v>
      </c>
      <c r="C44" s="7" t="s">
        <v>6</v>
      </c>
      <c r="D44" s="7" t="str">
        <f>"伍芳雨"</f>
        <v>伍芳雨</v>
      </c>
    </row>
    <row r="45" spans="1:4" ht="30" customHeight="1">
      <c r="A45" s="6">
        <v>43</v>
      </c>
      <c r="B45" s="7" t="str">
        <f>"272220201207193711152"</f>
        <v>272220201207193711152</v>
      </c>
      <c r="C45" s="7" t="s">
        <v>6</v>
      </c>
      <c r="D45" s="7" t="str">
        <f>"洪白玉"</f>
        <v>洪白玉</v>
      </c>
    </row>
    <row r="46" spans="1:4" ht="30" customHeight="1">
      <c r="A46" s="6">
        <v>44</v>
      </c>
      <c r="B46" s="7" t="str">
        <f>"272220201208103421165"</f>
        <v>272220201208103421165</v>
      </c>
      <c r="C46" s="7" t="s">
        <v>6</v>
      </c>
      <c r="D46" s="7" t="str">
        <f>"黄相柏"</f>
        <v>黄相柏</v>
      </c>
    </row>
    <row r="47" spans="1:4" ht="30" customHeight="1">
      <c r="A47" s="6">
        <v>45</v>
      </c>
      <c r="B47" s="7" t="str">
        <f>"2722202012020904482"</f>
        <v>2722202012020904482</v>
      </c>
      <c r="C47" s="7" t="s">
        <v>7</v>
      </c>
      <c r="D47" s="7" t="str">
        <f>"王茂颖"</f>
        <v>王茂颖</v>
      </c>
    </row>
    <row r="48" spans="1:4" ht="30" customHeight="1">
      <c r="A48" s="6">
        <v>46</v>
      </c>
      <c r="B48" s="7" t="str">
        <f>"27222020120212573524"</f>
        <v>27222020120212573524</v>
      </c>
      <c r="C48" s="7" t="s">
        <v>7</v>
      </c>
      <c r="D48" s="7" t="str">
        <f>"虞双双"</f>
        <v>虞双双</v>
      </c>
    </row>
    <row r="49" spans="1:4" ht="30" customHeight="1">
      <c r="A49" s="6">
        <v>47</v>
      </c>
      <c r="B49" s="7" t="str">
        <f>"27222020120216213933"</f>
        <v>27222020120216213933</v>
      </c>
      <c r="C49" s="7" t="s">
        <v>7</v>
      </c>
      <c r="D49" s="7" t="str">
        <f>"符晓芬"</f>
        <v>符晓芬</v>
      </c>
    </row>
    <row r="50" spans="1:4" ht="30" customHeight="1">
      <c r="A50" s="6">
        <v>48</v>
      </c>
      <c r="B50" s="7" t="str">
        <f>"27222020120304360248"</f>
        <v>27222020120304360248</v>
      </c>
      <c r="C50" s="7" t="s">
        <v>7</v>
      </c>
      <c r="D50" s="7" t="str">
        <f>"李慧彬"</f>
        <v>李慧彬</v>
      </c>
    </row>
    <row r="51" spans="1:4" ht="30" customHeight="1">
      <c r="A51" s="6">
        <v>49</v>
      </c>
      <c r="B51" s="7" t="str">
        <f>"27222020120310195353"</f>
        <v>27222020120310195353</v>
      </c>
      <c r="C51" s="7" t="s">
        <v>7</v>
      </c>
      <c r="D51" s="7" t="str">
        <f>"孙晶"</f>
        <v>孙晶</v>
      </c>
    </row>
    <row r="52" spans="1:4" ht="30" customHeight="1">
      <c r="A52" s="6">
        <v>50</v>
      </c>
      <c r="B52" s="7" t="str">
        <f>"27222020120317235364"</f>
        <v>27222020120317235364</v>
      </c>
      <c r="C52" s="7" t="s">
        <v>7</v>
      </c>
      <c r="D52" s="7" t="str">
        <f>"边野"</f>
        <v>边野</v>
      </c>
    </row>
    <row r="53" spans="1:4" ht="30" customHeight="1">
      <c r="A53" s="6">
        <v>51</v>
      </c>
      <c r="B53" s="7" t="str">
        <f>"27222020120400065375"</f>
        <v>27222020120400065375</v>
      </c>
      <c r="C53" s="7" t="s">
        <v>7</v>
      </c>
      <c r="D53" s="7" t="str">
        <f>"林慧"</f>
        <v>林慧</v>
      </c>
    </row>
    <row r="54" spans="1:4" ht="30" customHeight="1">
      <c r="A54" s="6">
        <v>52</v>
      </c>
      <c r="B54" s="7" t="str">
        <f>"27222020120410233380"</f>
        <v>27222020120410233380</v>
      </c>
      <c r="C54" s="7" t="s">
        <v>7</v>
      </c>
      <c r="D54" s="7" t="str">
        <f>"赖晓滨"</f>
        <v>赖晓滨</v>
      </c>
    </row>
    <row r="55" spans="1:4" ht="30" customHeight="1">
      <c r="A55" s="6">
        <v>53</v>
      </c>
      <c r="B55" s="7" t="str">
        <f>"27222020120411353783"</f>
        <v>27222020120411353783</v>
      </c>
      <c r="C55" s="7" t="s">
        <v>7</v>
      </c>
      <c r="D55" s="7" t="str">
        <f>"符茵茵"</f>
        <v>符茵茵</v>
      </c>
    </row>
    <row r="56" spans="1:5" ht="30" customHeight="1">
      <c r="A56" s="6">
        <v>54</v>
      </c>
      <c r="B56" s="7" t="str">
        <f>"272220201207191617151"</f>
        <v>272220201207191617151</v>
      </c>
      <c r="C56" s="7" t="s">
        <v>7</v>
      </c>
      <c r="D56" s="7" t="str">
        <f>"陈莹"</f>
        <v>陈莹</v>
      </c>
      <c r="E56" s="8"/>
    </row>
  </sheetData>
  <sheetProtection/>
  <autoFilter ref="A2:D56"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2020-12-09T06:33:34Z</dcterms:created>
  <dcterms:modified xsi:type="dcterms:W3CDTF">2020-12-12T01:14:51Z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