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772"/>
  </bookViews>
  <sheets>
    <sheet name="Sheet1 (2)" sheetId="2" r:id="rId1"/>
  </sheets>
  <definedNames>
    <definedName name="_xlnm._FilterDatabase" localSheetId="0" hidden="1">'Sheet1 (2)'!$A$1:$L$89</definedName>
  </definedNames>
  <calcPr calcId="144525"/>
</workbook>
</file>

<file path=xl/sharedStrings.xml><?xml version="1.0" encoding="utf-8"?>
<sst xmlns="http://schemas.openxmlformats.org/spreadsheetml/2006/main" count="391" uniqueCount="150">
  <si>
    <t>云浮市云安区2020年公开招聘小学（幼儿园）教师面试成绩、总成绩及进入体检人员名单</t>
  </si>
  <si>
    <t>序号</t>
  </si>
  <si>
    <t>招聘单位及招聘人数</t>
  </si>
  <si>
    <t>招聘岗位代码</t>
  </si>
  <si>
    <t>科目</t>
  </si>
  <si>
    <t>准考证号</t>
  </si>
  <si>
    <t>笔试成绩（含加分）</t>
  </si>
  <si>
    <t>面试成绩</t>
  </si>
  <si>
    <t>总成绩</t>
  </si>
  <si>
    <t>排名</t>
  </si>
  <si>
    <t>是否进入体检</t>
  </si>
  <si>
    <t>面试抽签号</t>
  </si>
  <si>
    <t>备注</t>
  </si>
  <si>
    <t>1</t>
  </si>
  <si>
    <t>都杨镇中心小学
（4名）</t>
  </si>
  <si>
    <t>0101</t>
  </si>
  <si>
    <t>语文</t>
  </si>
  <si>
    <t>是</t>
  </si>
  <si>
    <t>2</t>
  </si>
  <si>
    <t>3</t>
  </si>
  <si>
    <t>4</t>
  </si>
  <si>
    <t>5</t>
  </si>
  <si>
    <t>否</t>
  </si>
  <si>
    <t>6</t>
  </si>
  <si>
    <t>7</t>
  </si>
  <si>
    <t>8</t>
  </si>
  <si>
    <t>9</t>
  </si>
  <si>
    <t>10</t>
  </si>
  <si>
    <t>11</t>
  </si>
  <si>
    <t>缺考</t>
  </si>
  <si>
    <t>12</t>
  </si>
  <si>
    <t>13</t>
  </si>
  <si>
    <t>都杨镇中心小学
（1名）</t>
  </si>
  <si>
    <t>0102</t>
  </si>
  <si>
    <t>心理学</t>
  </si>
  <si>
    <t>14</t>
  </si>
  <si>
    <t>15</t>
  </si>
  <si>
    <t>16</t>
  </si>
  <si>
    <t>都杨镇中心小学
（2名）</t>
  </si>
  <si>
    <t>0103</t>
  </si>
  <si>
    <t>小学教育</t>
  </si>
  <si>
    <t>17</t>
  </si>
  <si>
    <t>18</t>
  </si>
  <si>
    <t>六都镇中心小学
（7名）</t>
  </si>
  <si>
    <t>0201</t>
  </si>
  <si>
    <t>数学</t>
  </si>
  <si>
    <t>19</t>
  </si>
  <si>
    <t>20</t>
  </si>
  <si>
    <t>21</t>
  </si>
  <si>
    <t>22</t>
  </si>
  <si>
    <t>23</t>
  </si>
  <si>
    <t>24</t>
  </si>
  <si>
    <t>六都镇中心小学
（2名）</t>
  </si>
  <si>
    <t>0202</t>
  </si>
  <si>
    <t>25</t>
  </si>
  <si>
    <t>六都镇中心小学
（1名）</t>
  </si>
  <si>
    <t>0203</t>
  </si>
  <si>
    <t>26</t>
  </si>
  <si>
    <t>27</t>
  </si>
  <si>
    <t>28</t>
  </si>
  <si>
    <t>0204</t>
  </si>
  <si>
    <t>生物</t>
  </si>
  <si>
    <t>29</t>
  </si>
  <si>
    <t>30</t>
  </si>
  <si>
    <t>31</t>
  </si>
  <si>
    <t>高村镇中心小学
（1名）</t>
  </si>
  <si>
    <t>0301</t>
  </si>
  <si>
    <t>体育</t>
  </si>
  <si>
    <t>32</t>
  </si>
  <si>
    <t>33</t>
  </si>
  <si>
    <t>34</t>
  </si>
  <si>
    <t>白石镇中心小学
（1名）</t>
  </si>
  <si>
    <t>0401</t>
  </si>
  <si>
    <t>音乐</t>
  </si>
  <si>
    <t>35</t>
  </si>
  <si>
    <t>36</t>
  </si>
  <si>
    <t>37</t>
  </si>
  <si>
    <t>镇安镇中心小学
（2名）</t>
  </si>
  <si>
    <t>0501</t>
  </si>
  <si>
    <t>38</t>
  </si>
  <si>
    <t>39</t>
  </si>
  <si>
    <t>40</t>
  </si>
  <si>
    <t>41</t>
  </si>
  <si>
    <t>42</t>
  </si>
  <si>
    <t>43</t>
  </si>
  <si>
    <t>镇安镇中心小学
（1名）</t>
  </si>
  <si>
    <t>0502</t>
  </si>
  <si>
    <t>44</t>
  </si>
  <si>
    <t>45</t>
  </si>
  <si>
    <t>46</t>
  </si>
  <si>
    <t>0503</t>
  </si>
  <si>
    <t>47</t>
  </si>
  <si>
    <t>48</t>
  </si>
  <si>
    <t>49</t>
  </si>
  <si>
    <t>0504</t>
  </si>
  <si>
    <t>英语</t>
  </si>
  <si>
    <t>50</t>
  </si>
  <si>
    <t>51</t>
  </si>
  <si>
    <t>52</t>
  </si>
  <si>
    <t>富林镇中心小学
（1名）</t>
  </si>
  <si>
    <t>0601</t>
  </si>
  <si>
    <t>53</t>
  </si>
  <si>
    <t>54</t>
  </si>
  <si>
    <t>55</t>
  </si>
  <si>
    <t>石城镇中心小学
（2名）</t>
  </si>
  <si>
    <t>0701</t>
  </si>
  <si>
    <t>56</t>
  </si>
  <si>
    <t>20201024748</t>
  </si>
  <si>
    <t>57</t>
  </si>
  <si>
    <t>20201024750</t>
  </si>
  <si>
    <t>58</t>
  </si>
  <si>
    <t>59</t>
  </si>
  <si>
    <t>60</t>
  </si>
  <si>
    <t>61</t>
  </si>
  <si>
    <t>石城镇中心小学
（1名）</t>
  </si>
  <si>
    <t>美术</t>
  </si>
  <si>
    <t>62</t>
  </si>
  <si>
    <t>20201024730</t>
  </si>
  <si>
    <t>63</t>
  </si>
  <si>
    <t>20201024716</t>
  </si>
  <si>
    <t>64</t>
  </si>
  <si>
    <t>白石镇中心小学
（2名）</t>
  </si>
  <si>
    <t>0801</t>
  </si>
  <si>
    <t>学前教育</t>
  </si>
  <si>
    <t>65</t>
  </si>
  <si>
    <t>66</t>
  </si>
  <si>
    <t>67</t>
  </si>
  <si>
    <t>68</t>
  </si>
  <si>
    <t>69</t>
  </si>
  <si>
    <t>70</t>
  </si>
  <si>
    <t>0802</t>
  </si>
  <si>
    <t>71</t>
  </si>
  <si>
    <t>72</t>
  </si>
  <si>
    <t>73</t>
  </si>
  <si>
    <t>74</t>
  </si>
  <si>
    <t>75</t>
  </si>
  <si>
    <t>76</t>
  </si>
  <si>
    <t>77</t>
  </si>
  <si>
    <t>富林镇中心小学
（3名）</t>
  </si>
  <si>
    <t>0803</t>
  </si>
  <si>
    <t>78</t>
  </si>
  <si>
    <t>79</t>
  </si>
  <si>
    <t>80</t>
  </si>
  <si>
    <t>81</t>
  </si>
  <si>
    <t>82</t>
  </si>
  <si>
    <t>83</t>
  </si>
  <si>
    <t>84</t>
  </si>
  <si>
    <t>85</t>
  </si>
  <si>
    <t>86</t>
  </si>
  <si>
    <r>
      <rPr>
        <sz val="10"/>
        <rFont val="宋体"/>
        <charset val="134"/>
      </rPr>
      <t>注：总成绩按</t>
    </r>
    <r>
      <rPr>
        <sz val="10"/>
        <color rgb="FFFF0000"/>
        <rFont val="宋体"/>
        <charset val="134"/>
      </rPr>
      <t>[笔试成绩（含加分）×50%+面试成绩×50%]计</t>
    </r>
    <r>
      <rPr>
        <sz val="10"/>
        <rFont val="宋体"/>
        <charset val="134"/>
      </rPr>
      <t>算，保留小数点后</t>
    </r>
    <r>
      <rPr>
        <sz val="10"/>
        <color rgb="FFFF0000"/>
        <rFont val="宋体"/>
        <charset val="134"/>
      </rPr>
      <t>3</t>
    </r>
    <r>
      <rPr>
        <sz val="10"/>
        <rFont val="宋体"/>
        <charset val="134"/>
      </rPr>
      <t>位。根据综合成绩分岗位按从高分到低分的顺序和按招聘名额等额确定入围体检人员，体检具体时间另行通知。</t>
    </r>
  </si>
</sst>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_);[Red]\(0.0\)"/>
    <numFmt numFmtId="178" formatCode="0.000_ "/>
    <numFmt numFmtId="179" formatCode="0_);[Red]\(0\)"/>
  </numFmts>
  <fonts count="26">
    <font>
      <sz val="11"/>
      <color theme="1"/>
      <name val="宋体"/>
      <charset val="134"/>
      <scheme val="minor"/>
    </font>
    <font>
      <sz val="12"/>
      <color indexed="8"/>
      <name val="宋体"/>
      <charset val="134"/>
    </font>
    <font>
      <sz val="10"/>
      <color indexed="8"/>
      <name val="宋体"/>
      <charset val="134"/>
    </font>
    <font>
      <b/>
      <sz val="18"/>
      <color indexed="8"/>
      <name val="宋体"/>
      <charset val="134"/>
    </font>
    <font>
      <b/>
      <sz val="12"/>
      <name val="宋体"/>
      <charset val="134"/>
    </font>
    <font>
      <sz val="10"/>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FF0000"/>
      <name val="宋体"/>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10" applyNumberFormat="0" applyFont="0" applyAlignment="0" applyProtection="0">
      <alignment vertical="center"/>
    </xf>
    <xf numFmtId="0" fontId="18" fillId="18"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8" applyNumberFormat="0" applyFill="0" applyAlignment="0" applyProtection="0">
      <alignment vertical="center"/>
    </xf>
    <xf numFmtId="0" fontId="7" fillId="0" borderId="8" applyNumberFormat="0" applyFill="0" applyAlignment="0" applyProtection="0">
      <alignment vertical="center"/>
    </xf>
    <xf numFmtId="0" fontId="18" fillId="15" borderId="0" applyNumberFormat="0" applyBorder="0" applyAlignment="0" applyProtection="0">
      <alignment vertical="center"/>
    </xf>
    <xf numFmtId="0" fontId="12" fillId="0" borderId="12" applyNumberFormat="0" applyFill="0" applyAlignment="0" applyProtection="0">
      <alignment vertical="center"/>
    </xf>
    <xf numFmtId="0" fontId="18" fillId="14" borderId="0" applyNumberFormat="0" applyBorder="0" applyAlignment="0" applyProtection="0">
      <alignment vertical="center"/>
    </xf>
    <xf numFmtId="0" fontId="9" fillId="4" borderId="9" applyNumberFormat="0" applyAlignment="0" applyProtection="0">
      <alignment vertical="center"/>
    </xf>
    <xf numFmtId="0" fontId="22" fillId="4" borderId="13" applyNumberFormat="0" applyAlignment="0" applyProtection="0">
      <alignment vertical="center"/>
    </xf>
    <xf numFmtId="0" fontId="6" fillId="3" borderId="7" applyNumberFormat="0" applyAlignment="0" applyProtection="0">
      <alignment vertical="center"/>
    </xf>
    <xf numFmtId="0" fontId="16" fillId="10" borderId="0" applyNumberFormat="0" applyBorder="0" applyAlignment="0" applyProtection="0">
      <alignment vertical="center"/>
    </xf>
    <xf numFmtId="0" fontId="18" fillId="22" borderId="0" applyNumberFormat="0" applyBorder="0" applyAlignment="0" applyProtection="0">
      <alignment vertical="center"/>
    </xf>
    <xf numFmtId="0" fontId="23" fillId="0" borderId="14" applyNumberFormat="0" applyFill="0" applyAlignment="0" applyProtection="0">
      <alignment vertical="center"/>
    </xf>
    <xf numFmtId="0" fontId="11" fillId="0" borderId="11" applyNumberFormat="0" applyFill="0" applyAlignment="0" applyProtection="0">
      <alignment vertical="center"/>
    </xf>
    <xf numFmtId="0" fontId="24" fillId="23" borderId="0" applyNumberFormat="0" applyBorder="0" applyAlignment="0" applyProtection="0">
      <alignment vertical="center"/>
    </xf>
    <xf numFmtId="0" fontId="19" fillId="13" borderId="0" applyNumberFormat="0" applyBorder="0" applyAlignment="0" applyProtection="0">
      <alignment vertical="center"/>
    </xf>
    <xf numFmtId="0" fontId="16" fillId="27" borderId="0" applyNumberFormat="0" applyBorder="0" applyAlignment="0" applyProtection="0">
      <alignment vertical="center"/>
    </xf>
    <xf numFmtId="0" fontId="18" fillId="21"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8" fillId="33" borderId="0" applyNumberFormat="0" applyBorder="0" applyAlignment="0" applyProtection="0">
      <alignment vertical="center"/>
    </xf>
    <xf numFmtId="0" fontId="18" fillId="20"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8" fillId="19" borderId="0" applyNumberFormat="0" applyBorder="0" applyAlignment="0" applyProtection="0">
      <alignment vertical="center"/>
    </xf>
    <xf numFmtId="0" fontId="16" fillId="28" borderId="0" applyNumberFormat="0" applyBorder="0" applyAlignment="0" applyProtection="0">
      <alignment vertical="center"/>
    </xf>
    <xf numFmtId="0" fontId="18" fillId="17" borderId="0" applyNumberFormat="0" applyBorder="0" applyAlignment="0" applyProtection="0">
      <alignment vertical="center"/>
    </xf>
    <xf numFmtId="0" fontId="18" fillId="32" borderId="0" applyNumberFormat="0" applyBorder="0" applyAlignment="0" applyProtection="0">
      <alignment vertical="center"/>
    </xf>
    <xf numFmtId="0" fontId="16" fillId="7" borderId="0" applyNumberFormat="0" applyBorder="0" applyAlignment="0" applyProtection="0">
      <alignment vertical="center"/>
    </xf>
    <xf numFmtId="0" fontId="18" fillId="12" borderId="0" applyNumberFormat="0" applyBorder="0" applyAlignment="0" applyProtection="0">
      <alignment vertical="center"/>
    </xf>
  </cellStyleXfs>
  <cellXfs count="27">
    <xf numFmtId="0" fontId="0" fillId="0" borderId="0" xfId="0">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9"/>
  <sheetViews>
    <sheetView tabSelected="1" workbookViewId="0">
      <selection activeCell="A1" sqref="A1:L1"/>
    </sheetView>
  </sheetViews>
  <sheetFormatPr defaultColWidth="8.87962962962963" defaultRowHeight="12"/>
  <cols>
    <col min="1" max="1" width="4.75" style="3" customWidth="1"/>
    <col min="2" max="2" width="27.3333333333333" style="3" customWidth="1"/>
    <col min="3" max="4" width="9.5" style="3" customWidth="1"/>
    <col min="5" max="5" width="12.25" style="3" customWidth="1"/>
    <col min="6" max="7" width="13.5" style="4" customWidth="1"/>
    <col min="8" max="8" width="9.33333333333333" style="5" customWidth="1"/>
    <col min="9" max="9" width="8.88888888888889" style="5" customWidth="1"/>
    <col min="10" max="11" width="10" style="4" customWidth="1"/>
    <col min="12" max="12" width="10" style="5" customWidth="1"/>
    <col min="13" max="255" width="9" style="2"/>
    <col min="256" max="16384" width="8.87962962962963" style="2"/>
  </cols>
  <sheetData>
    <row r="1" ht="53.1" customHeight="1" spans="1:12">
      <c r="A1" s="6" t="s">
        <v>0</v>
      </c>
      <c r="B1" s="6"/>
      <c r="C1" s="7"/>
      <c r="D1" s="7"/>
      <c r="E1" s="7"/>
      <c r="F1" s="7"/>
      <c r="G1" s="7"/>
      <c r="H1" s="8"/>
      <c r="I1" s="8"/>
      <c r="J1" s="7"/>
      <c r="K1" s="7"/>
      <c r="L1" s="8"/>
    </row>
    <row r="2" s="1" customFormat="1" ht="42.95" customHeight="1" spans="1:12">
      <c r="A2" s="9" t="s">
        <v>1</v>
      </c>
      <c r="B2" s="9" t="s">
        <v>2</v>
      </c>
      <c r="C2" s="10" t="s">
        <v>3</v>
      </c>
      <c r="D2" s="10" t="s">
        <v>4</v>
      </c>
      <c r="E2" s="9" t="s">
        <v>5</v>
      </c>
      <c r="F2" s="11" t="s">
        <v>6</v>
      </c>
      <c r="G2" s="11" t="s">
        <v>7</v>
      </c>
      <c r="H2" s="12" t="s">
        <v>8</v>
      </c>
      <c r="I2" s="12" t="s">
        <v>9</v>
      </c>
      <c r="J2" s="11" t="s">
        <v>10</v>
      </c>
      <c r="K2" s="21" t="s">
        <v>11</v>
      </c>
      <c r="L2" s="12" t="s">
        <v>12</v>
      </c>
    </row>
    <row r="3" customHeight="1" spans="1:12">
      <c r="A3" s="13" t="s">
        <v>13</v>
      </c>
      <c r="B3" s="14" t="s">
        <v>14</v>
      </c>
      <c r="C3" s="13" t="s">
        <v>15</v>
      </c>
      <c r="D3" s="13" t="s">
        <v>16</v>
      </c>
      <c r="E3" s="13">
        <v>20201024004</v>
      </c>
      <c r="F3" s="15">
        <v>83.21</v>
      </c>
      <c r="G3" s="15">
        <v>90.7</v>
      </c>
      <c r="H3" s="16">
        <f t="shared" ref="H3:H12" si="0">F3*0.5+G3*0.5</f>
        <v>86.955</v>
      </c>
      <c r="I3" s="22">
        <f>IF(H3="缺考","",COUNTIFS($C$3:$C$885,$C3,$D$3:$D$885,$D3,$H$3:$H$885,"&gt;"&amp;$H3)+1)</f>
        <v>1</v>
      </c>
      <c r="J3" s="23" t="s">
        <v>17</v>
      </c>
      <c r="K3" s="24">
        <v>4</v>
      </c>
      <c r="L3" s="22"/>
    </row>
    <row r="4" customHeight="1" spans="1:12">
      <c r="A4" s="13" t="s">
        <v>18</v>
      </c>
      <c r="B4" s="13"/>
      <c r="C4" s="13" t="s">
        <v>15</v>
      </c>
      <c r="D4" s="13" t="s">
        <v>16</v>
      </c>
      <c r="E4" s="13">
        <v>20201024008</v>
      </c>
      <c r="F4" s="15">
        <v>83.39</v>
      </c>
      <c r="G4" s="15">
        <v>88.6</v>
      </c>
      <c r="H4" s="16">
        <f t="shared" si="0"/>
        <v>85.995</v>
      </c>
      <c r="I4" s="22">
        <f>IF(H4="缺考","",COUNTIFS($C$3:$C$885,$C4,$D$3:$D$885,$D4,$H$3:$H$885,"&gt;"&amp;$H4)+1)</f>
        <v>2</v>
      </c>
      <c r="J4" s="23" t="s">
        <v>17</v>
      </c>
      <c r="K4" s="24">
        <v>1</v>
      </c>
      <c r="L4" s="22"/>
    </row>
    <row r="5" customHeight="1" spans="1:12">
      <c r="A5" s="13" t="s">
        <v>19</v>
      </c>
      <c r="B5" s="13"/>
      <c r="C5" s="13" t="s">
        <v>15</v>
      </c>
      <c r="D5" s="13" t="s">
        <v>16</v>
      </c>
      <c r="E5" s="13">
        <v>20201024003</v>
      </c>
      <c r="F5" s="15">
        <v>83.03</v>
      </c>
      <c r="G5" s="15">
        <v>83.3</v>
      </c>
      <c r="H5" s="16">
        <f t="shared" si="0"/>
        <v>83.165</v>
      </c>
      <c r="I5" s="22">
        <f>IF(H5="缺考","",COUNTIFS($C$3:$C$885,$C5,$D$3:$D$885,$D5,$H$3:$H$885,"&gt;"&amp;$H5)+1)</f>
        <v>3</v>
      </c>
      <c r="J5" s="23" t="s">
        <v>17</v>
      </c>
      <c r="K5" s="24">
        <v>9</v>
      </c>
      <c r="L5" s="22"/>
    </row>
    <row r="6" customHeight="1" spans="1:12">
      <c r="A6" s="13" t="s">
        <v>20</v>
      </c>
      <c r="B6" s="13"/>
      <c r="C6" s="13" t="s">
        <v>15</v>
      </c>
      <c r="D6" s="13" t="s">
        <v>16</v>
      </c>
      <c r="E6" s="13">
        <v>20201024014</v>
      </c>
      <c r="F6" s="15">
        <v>83.21</v>
      </c>
      <c r="G6" s="15">
        <v>82.5</v>
      </c>
      <c r="H6" s="16">
        <f t="shared" si="0"/>
        <v>82.855</v>
      </c>
      <c r="I6" s="22">
        <f>IF(H6="缺考","",COUNTIFS($C$3:$C$885,$C6,$D$3:$D$885,$D6,$H$3:$H$885,"&gt;"&amp;$H6)+1)</f>
        <v>4</v>
      </c>
      <c r="J6" s="23" t="s">
        <v>17</v>
      </c>
      <c r="K6" s="24">
        <v>10</v>
      </c>
      <c r="L6" s="22"/>
    </row>
    <row r="7" customHeight="1" spans="1:12">
      <c r="A7" s="13" t="s">
        <v>21</v>
      </c>
      <c r="B7" s="13"/>
      <c r="C7" s="13" t="s">
        <v>15</v>
      </c>
      <c r="D7" s="13" t="s">
        <v>16</v>
      </c>
      <c r="E7" s="13">
        <v>20201024015</v>
      </c>
      <c r="F7" s="15">
        <v>79.64</v>
      </c>
      <c r="G7" s="15">
        <v>85.8</v>
      </c>
      <c r="H7" s="16">
        <f t="shared" si="0"/>
        <v>82.72</v>
      </c>
      <c r="I7" s="22">
        <f>IF(H7="缺考","",COUNTIFS($C$3:$C$885,$C7,$D$3:$D$885,$D7,$H$3:$H$885,"&gt;"&amp;$H7)+1)</f>
        <v>5</v>
      </c>
      <c r="J7" s="23" t="s">
        <v>22</v>
      </c>
      <c r="K7" s="24">
        <v>11</v>
      </c>
      <c r="L7" s="22"/>
    </row>
    <row r="8" customHeight="1" spans="1:12">
      <c r="A8" s="13" t="s">
        <v>23</v>
      </c>
      <c r="B8" s="13"/>
      <c r="C8" s="13" t="s">
        <v>15</v>
      </c>
      <c r="D8" s="13" t="s">
        <v>16</v>
      </c>
      <c r="E8" s="13">
        <v>20201024011</v>
      </c>
      <c r="F8" s="15">
        <v>80.35</v>
      </c>
      <c r="G8" s="15">
        <v>80.9</v>
      </c>
      <c r="H8" s="16">
        <f t="shared" si="0"/>
        <v>80.625</v>
      </c>
      <c r="I8" s="22">
        <f>IF(H8="缺考","",COUNTIFS($C$3:$C$885,$C8,$D$3:$D$885,$D8,$H$3:$H$885,"&gt;"&amp;$H8)+1)</f>
        <v>6</v>
      </c>
      <c r="J8" s="23" t="s">
        <v>22</v>
      </c>
      <c r="K8" s="24">
        <v>7</v>
      </c>
      <c r="L8" s="22"/>
    </row>
    <row r="9" customHeight="1" spans="1:12">
      <c r="A9" s="13" t="s">
        <v>24</v>
      </c>
      <c r="B9" s="13"/>
      <c r="C9" s="13" t="s">
        <v>15</v>
      </c>
      <c r="D9" s="13" t="s">
        <v>16</v>
      </c>
      <c r="E9" s="13">
        <v>20201024007</v>
      </c>
      <c r="F9" s="15">
        <v>74.64</v>
      </c>
      <c r="G9" s="15">
        <v>83</v>
      </c>
      <c r="H9" s="16">
        <f t="shared" si="0"/>
        <v>78.82</v>
      </c>
      <c r="I9" s="22">
        <f>IF(H9="缺考","",COUNTIFS($C$3:$C$885,$C9,$D$3:$D$885,$D9,$H$3:$H$885,"&gt;"&amp;$H9)+1)</f>
        <v>7</v>
      </c>
      <c r="J9" s="23" t="s">
        <v>22</v>
      </c>
      <c r="K9" s="24">
        <v>3</v>
      </c>
      <c r="L9" s="22"/>
    </row>
    <row r="10" customHeight="1" spans="1:12">
      <c r="A10" s="13" t="s">
        <v>25</v>
      </c>
      <c r="B10" s="13"/>
      <c r="C10" s="13" t="s">
        <v>15</v>
      </c>
      <c r="D10" s="13" t="s">
        <v>16</v>
      </c>
      <c r="E10" s="13">
        <v>20201024017</v>
      </c>
      <c r="F10" s="15">
        <v>73.92</v>
      </c>
      <c r="G10" s="15">
        <v>82.8</v>
      </c>
      <c r="H10" s="16">
        <f t="shared" si="0"/>
        <v>78.36</v>
      </c>
      <c r="I10" s="22">
        <f>IF(H10="缺考","",COUNTIFS($C$3:$C$885,$C10,$D$3:$D$885,$D10,$H$3:$H$885,"&gt;"&amp;$H10)+1)</f>
        <v>8</v>
      </c>
      <c r="J10" s="23" t="s">
        <v>22</v>
      </c>
      <c r="K10" s="24">
        <v>6</v>
      </c>
      <c r="L10" s="22"/>
    </row>
    <row r="11" customHeight="1" spans="1:12">
      <c r="A11" s="13" t="s">
        <v>26</v>
      </c>
      <c r="B11" s="13"/>
      <c r="C11" s="13" t="s">
        <v>15</v>
      </c>
      <c r="D11" s="13" t="s">
        <v>16</v>
      </c>
      <c r="E11" s="13">
        <v>20201024012</v>
      </c>
      <c r="F11" s="15">
        <v>76.78</v>
      </c>
      <c r="G11" s="15">
        <v>77.4</v>
      </c>
      <c r="H11" s="16">
        <f t="shared" si="0"/>
        <v>77.09</v>
      </c>
      <c r="I11" s="22">
        <f>IF(H11="缺考","",COUNTIFS($C$3:$C$885,$C11,$D$3:$D$885,$D11,$H$3:$H$885,"&gt;"&amp;$H11)+1)</f>
        <v>9</v>
      </c>
      <c r="J11" s="23" t="s">
        <v>22</v>
      </c>
      <c r="K11" s="24">
        <v>5</v>
      </c>
      <c r="L11" s="22"/>
    </row>
    <row r="12" customHeight="1" spans="1:12">
      <c r="A12" s="13" t="s">
        <v>27</v>
      </c>
      <c r="B12" s="13"/>
      <c r="C12" s="13" t="s">
        <v>15</v>
      </c>
      <c r="D12" s="13" t="s">
        <v>16</v>
      </c>
      <c r="E12" s="13">
        <v>20201024006</v>
      </c>
      <c r="F12" s="15">
        <v>73.39</v>
      </c>
      <c r="G12" s="15">
        <v>78.8</v>
      </c>
      <c r="H12" s="16">
        <f t="shared" si="0"/>
        <v>76.095</v>
      </c>
      <c r="I12" s="22">
        <f>IF(H12="缺考","",COUNTIFS($C$3:$C$885,$C12,$D$3:$D$885,$D12,$H$3:$H$885,"&gt;"&amp;$H12)+1)</f>
        <v>10</v>
      </c>
      <c r="J12" s="23" t="s">
        <v>22</v>
      </c>
      <c r="K12" s="24">
        <v>8</v>
      </c>
      <c r="L12" s="22"/>
    </row>
    <row r="13" customHeight="1" spans="1:12">
      <c r="A13" s="13" t="s">
        <v>28</v>
      </c>
      <c r="B13" s="13"/>
      <c r="C13" s="13" t="s">
        <v>15</v>
      </c>
      <c r="D13" s="13" t="s">
        <v>16</v>
      </c>
      <c r="E13" s="13">
        <v>20201024023</v>
      </c>
      <c r="F13" s="15">
        <v>77.5</v>
      </c>
      <c r="G13" s="15" t="s">
        <v>29</v>
      </c>
      <c r="H13" s="16">
        <f>F13*0.5</f>
        <v>38.75</v>
      </c>
      <c r="I13" s="22">
        <f>IF(H13="缺考","",COUNTIFS($C$3:$C$885,$C13,$D$3:$D$885,$D13,$H$3:$H$885,"&gt;"&amp;$H13)+1)</f>
        <v>11</v>
      </c>
      <c r="J13" s="23" t="s">
        <v>22</v>
      </c>
      <c r="K13" s="15" t="s">
        <v>29</v>
      </c>
      <c r="L13" s="22"/>
    </row>
    <row r="14" customHeight="1" spans="1:12">
      <c r="A14" s="13" t="s">
        <v>30</v>
      </c>
      <c r="B14" s="13"/>
      <c r="C14" s="13" t="s">
        <v>15</v>
      </c>
      <c r="D14" s="13" t="s">
        <v>16</v>
      </c>
      <c r="E14" s="13">
        <v>20201024002</v>
      </c>
      <c r="F14" s="15">
        <v>75.53</v>
      </c>
      <c r="G14" s="15" t="s">
        <v>29</v>
      </c>
      <c r="H14" s="16">
        <f>F14*0.5</f>
        <v>37.765</v>
      </c>
      <c r="I14" s="22">
        <f>IF(H14="缺考","",COUNTIFS($C$3:$C$885,$C14,$D$3:$D$885,$D14,$H$3:$H$885,"&gt;"&amp;$H14)+1)</f>
        <v>12</v>
      </c>
      <c r="J14" s="23" t="s">
        <v>22</v>
      </c>
      <c r="K14" s="15" t="s">
        <v>29</v>
      </c>
      <c r="L14" s="22"/>
    </row>
    <row r="15" customHeight="1" spans="1:12">
      <c r="A15" s="13" t="s">
        <v>31</v>
      </c>
      <c r="B15" s="14" t="s">
        <v>32</v>
      </c>
      <c r="C15" s="13" t="s">
        <v>33</v>
      </c>
      <c r="D15" s="13" t="s">
        <v>34</v>
      </c>
      <c r="E15" s="13">
        <v>20201024027</v>
      </c>
      <c r="F15" s="15">
        <v>86.07</v>
      </c>
      <c r="G15" s="15">
        <v>85.1</v>
      </c>
      <c r="H15" s="16">
        <f t="shared" ref="H10:H43" si="1">F15*0.5+G15*0.5</f>
        <v>85.585</v>
      </c>
      <c r="I15" s="22">
        <f>IF(H15="缺考","",COUNTIFS($C$3:$C$885,$C15,$D$3:$D$885,$D15,$H$3:$H$885,"&gt;"&amp;$H15)+1)</f>
        <v>1</v>
      </c>
      <c r="J15" s="13" t="s">
        <v>17</v>
      </c>
      <c r="K15" s="24">
        <v>27</v>
      </c>
      <c r="L15" s="22"/>
    </row>
    <row r="16" customHeight="1" spans="1:12">
      <c r="A16" s="13" t="s">
        <v>35</v>
      </c>
      <c r="B16" s="13"/>
      <c r="C16" s="13" t="s">
        <v>33</v>
      </c>
      <c r="D16" s="13" t="s">
        <v>34</v>
      </c>
      <c r="E16" s="13">
        <v>20201024032</v>
      </c>
      <c r="F16" s="15">
        <v>84.46</v>
      </c>
      <c r="G16" s="15">
        <v>82.6</v>
      </c>
      <c r="H16" s="16">
        <f t="shared" si="1"/>
        <v>83.53</v>
      </c>
      <c r="I16" s="22">
        <f>IF(H16="缺考","",COUNTIFS($C$3:$C$885,$C16,$D$3:$D$885,$D16,$H$3:$H$885,"&gt;"&amp;$H16)+1)</f>
        <v>2</v>
      </c>
      <c r="J16" s="13" t="s">
        <v>22</v>
      </c>
      <c r="K16" s="24">
        <v>23</v>
      </c>
      <c r="L16" s="22"/>
    </row>
    <row r="17" customHeight="1" spans="1:12">
      <c r="A17" s="13" t="s">
        <v>36</v>
      </c>
      <c r="B17" s="13"/>
      <c r="C17" s="13" t="s">
        <v>33</v>
      </c>
      <c r="D17" s="13" t="s">
        <v>34</v>
      </c>
      <c r="E17" s="13">
        <v>20201024031</v>
      </c>
      <c r="F17" s="15">
        <v>78.39</v>
      </c>
      <c r="G17" s="15">
        <v>88.1</v>
      </c>
      <c r="H17" s="16">
        <f t="shared" si="1"/>
        <v>83.245</v>
      </c>
      <c r="I17" s="22">
        <f>IF(H17="缺考","",COUNTIFS($C$3:$C$885,$C17,$D$3:$D$885,$D17,$H$3:$H$885,"&gt;"&amp;$H17)+1)</f>
        <v>3</v>
      </c>
      <c r="J17" s="13" t="s">
        <v>22</v>
      </c>
      <c r="K17" s="24">
        <v>22</v>
      </c>
      <c r="L17" s="22"/>
    </row>
    <row r="18" customHeight="1" spans="1:12">
      <c r="A18" s="13" t="s">
        <v>37</v>
      </c>
      <c r="B18" s="14" t="s">
        <v>38</v>
      </c>
      <c r="C18" s="13" t="s">
        <v>39</v>
      </c>
      <c r="D18" s="13" t="s">
        <v>40</v>
      </c>
      <c r="E18" s="17">
        <v>20201024033</v>
      </c>
      <c r="F18" s="18">
        <v>69.28</v>
      </c>
      <c r="G18" s="15">
        <v>87.7</v>
      </c>
      <c r="H18" s="16">
        <f t="shared" si="1"/>
        <v>78.49</v>
      </c>
      <c r="I18" s="22">
        <f>IF(H18="缺考","",COUNTIFS($C$3:$C$885,$C18,$D$3:$D$885,$D18,$H$3:$H$885,"&gt;"&amp;$H18)+1)</f>
        <v>1</v>
      </c>
      <c r="J18" s="13" t="s">
        <v>17</v>
      </c>
      <c r="K18" s="24">
        <v>24</v>
      </c>
      <c r="L18" s="22"/>
    </row>
    <row r="19" customHeight="1" spans="1:12">
      <c r="A19" s="13" t="s">
        <v>41</v>
      </c>
      <c r="B19" s="13"/>
      <c r="C19" s="13" t="s">
        <v>39</v>
      </c>
      <c r="D19" s="13" t="s">
        <v>40</v>
      </c>
      <c r="E19" s="17">
        <v>20201024034</v>
      </c>
      <c r="F19" s="18">
        <v>70.35</v>
      </c>
      <c r="G19" s="15">
        <v>79.7</v>
      </c>
      <c r="H19" s="16">
        <f t="shared" si="1"/>
        <v>75.025</v>
      </c>
      <c r="I19" s="22">
        <f>IF(H19="缺考","",COUNTIFS($C$3:$C$885,$C19,$D$3:$D$885,$D19,$H$3:$H$885,"&gt;"&amp;$H19)+1)</f>
        <v>2</v>
      </c>
      <c r="J19" s="13" t="s">
        <v>17</v>
      </c>
      <c r="K19" s="24">
        <v>30</v>
      </c>
      <c r="L19" s="22"/>
    </row>
    <row r="20" customHeight="1" spans="1:12">
      <c r="A20" s="13" t="s">
        <v>42</v>
      </c>
      <c r="B20" s="14" t="s">
        <v>43</v>
      </c>
      <c r="C20" s="13" t="s">
        <v>44</v>
      </c>
      <c r="D20" s="13" t="s">
        <v>45</v>
      </c>
      <c r="E20" s="13">
        <v>20201024035</v>
      </c>
      <c r="F20" s="15">
        <v>73.21</v>
      </c>
      <c r="G20" s="15">
        <v>82.5</v>
      </c>
      <c r="H20" s="16">
        <f t="shared" si="1"/>
        <v>77.855</v>
      </c>
      <c r="I20" s="22">
        <f>IF(H20="缺考","",COUNTIFS($C$3:$C$885,$C20,$D$3:$D$885,$D20,$H$3:$H$885,"&gt;"&amp;$H20)+1)</f>
        <v>1</v>
      </c>
      <c r="J20" s="13" t="s">
        <v>17</v>
      </c>
      <c r="K20" s="24">
        <v>50</v>
      </c>
      <c r="L20" s="22"/>
    </row>
    <row r="21" customHeight="1" spans="1:12">
      <c r="A21" s="13" t="s">
        <v>46</v>
      </c>
      <c r="B21" s="13"/>
      <c r="C21" s="13" t="s">
        <v>44</v>
      </c>
      <c r="D21" s="13" t="s">
        <v>45</v>
      </c>
      <c r="E21" s="13">
        <v>20201024039</v>
      </c>
      <c r="F21" s="15">
        <v>70.53</v>
      </c>
      <c r="G21" s="15">
        <v>82.9</v>
      </c>
      <c r="H21" s="16">
        <f t="shared" si="1"/>
        <v>76.715</v>
      </c>
      <c r="I21" s="22">
        <f>IF(H21="缺考","",COUNTIFS($C$3:$C$885,$C21,$D$3:$D$885,$D21,$H$3:$H$885,"&gt;"&amp;$H21)+1)</f>
        <v>2</v>
      </c>
      <c r="J21" s="13" t="s">
        <v>17</v>
      </c>
      <c r="K21" s="24">
        <v>40</v>
      </c>
      <c r="L21" s="22"/>
    </row>
    <row r="22" customHeight="1" spans="1:12">
      <c r="A22" s="13" t="s">
        <v>47</v>
      </c>
      <c r="B22" s="13"/>
      <c r="C22" s="13" t="s">
        <v>44</v>
      </c>
      <c r="D22" s="13" t="s">
        <v>45</v>
      </c>
      <c r="E22" s="13">
        <v>20201024036</v>
      </c>
      <c r="F22" s="15">
        <v>64.28</v>
      </c>
      <c r="G22" s="15">
        <v>83.3</v>
      </c>
      <c r="H22" s="16">
        <f t="shared" si="1"/>
        <v>73.79</v>
      </c>
      <c r="I22" s="22">
        <f>IF(H22="缺考","",COUNTIFS($C$3:$C$885,$C22,$D$3:$D$885,$D22,$H$3:$H$885,"&gt;"&amp;$H22)+1)</f>
        <v>3</v>
      </c>
      <c r="J22" s="13" t="s">
        <v>17</v>
      </c>
      <c r="K22" s="24">
        <v>43</v>
      </c>
      <c r="L22" s="22"/>
    </row>
    <row r="23" customHeight="1" spans="1:12">
      <c r="A23" s="13" t="s">
        <v>48</v>
      </c>
      <c r="B23" s="13"/>
      <c r="C23" s="13" t="s">
        <v>44</v>
      </c>
      <c r="D23" s="13" t="s">
        <v>45</v>
      </c>
      <c r="E23" s="13">
        <v>20201024038</v>
      </c>
      <c r="F23" s="15">
        <v>72.32</v>
      </c>
      <c r="G23" s="15">
        <v>75</v>
      </c>
      <c r="H23" s="16">
        <f t="shared" si="1"/>
        <v>73.66</v>
      </c>
      <c r="I23" s="22">
        <f>IF(H23="缺考","",COUNTIFS($C$3:$C$885,$C23,$D$3:$D$885,$D23,$H$3:$H$885,"&gt;"&amp;$H23)+1)</f>
        <v>4</v>
      </c>
      <c r="J23" s="13" t="s">
        <v>17</v>
      </c>
      <c r="K23" s="24">
        <v>48</v>
      </c>
      <c r="L23" s="22"/>
    </row>
    <row r="24" customHeight="1" spans="1:12">
      <c r="A24" s="13" t="s">
        <v>49</v>
      </c>
      <c r="B24" s="13"/>
      <c r="C24" s="13" t="s">
        <v>44</v>
      </c>
      <c r="D24" s="13" t="s">
        <v>45</v>
      </c>
      <c r="E24" s="13">
        <v>20201024037</v>
      </c>
      <c r="F24" s="15">
        <v>66.6</v>
      </c>
      <c r="G24" s="15">
        <v>79.6</v>
      </c>
      <c r="H24" s="16">
        <f t="shared" si="1"/>
        <v>73.1</v>
      </c>
      <c r="I24" s="22">
        <f>IF(H24="缺考","",COUNTIFS($C$3:$C$885,$C24,$D$3:$D$885,$D24,$H$3:$H$885,"&gt;"&amp;$H24)+1)</f>
        <v>5</v>
      </c>
      <c r="J24" s="13" t="s">
        <v>17</v>
      </c>
      <c r="K24" s="24">
        <v>46</v>
      </c>
      <c r="L24" s="22"/>
    </row>
    <row r="25" customHeight="1" spans="1:12">
      <c r="A25" s="13" t="s">
        <v>50</v>
      </c>
      <c r="B25" s="13"/>
      <c r="C25" s="13" t="s">
        <v>44</v>
      </c>
      <c r="D25" s="13" t="s">
        <v>45</v>
      </c>
      <c r="E25" s="13">
        <v>20201024040</v>
      </c>
      <c r="F25" s="15">
        <v>73.21</v>
      </c>
      <c r="G25" s="15">
        <v>70.4</v>
      </c>
      <c r="H25" s="16">
        <f t="shared" si="1"/>
        <v>71.805</v>
      </c>
      <c r="I25" s="22">
        <f>IF(H25="缺考","",COUNTIFS($C$3:$C$885,$C25,$D$3:$D$885,$D25,$H$3:$H$885,"&gt;"&amp;$H25)+1)</f>
        <v>6</v>
      </c>
      <c r="J25" s="13" t="s">
        <v>17</v>
      </c>
      <c r="K25" s="24">
        <v>51</v>
      </c>
      <c r="L25" s="22"/>
    </row>
    <row r="26" ht="26" customHeight="1" spans="1:12">
      <c r="A26" s="13" t="s">
        <v>51</v>
      </c>
      <c r="B26" s="14" t="s">
        <v>52</v>
      </c>
      <c r="C26" s="13" t="s">
        <v>53</v>
      </c>
      <c r="D26" s="13" t="s">
        <v>40</v>
      </c>
      <c r="E26" s="13">
        <v>20201024041</v>
      </c>
      <c r="F26" s="15">
        <v>79.46</v>
      </c>
      <c r="G26" s="15">
        <v>80</v>
      </c>
      <c r="H26" s="16">
        <f t="shared" si="1"/>
        <v>79.73</v>
      </c>
      <c r="I26" s="22">
        <f>IF(H26="缺考","",COUNTIFS($C$3:$C$885,$C26,$D$3:$D$885,$D26,$H$3:$H$885,"&gt;"&amp;$H26)+1)</f>
        <v>1</v>
      </c>
      <c r="J26" s="13" t="s">
        <v>17</v>
      </c>
      <c r="K26" s="24">
        <v>21</v>
      </c>
      <c r="L26" s="22"/>
    </row>
    <row r="27" customHeight="1" spans="1:12">
      <c r="A27" s="13" t="s">
        <v>54</v>
      </c>
      <c r="B27" s="14" t="s">
        <v>55</v>
      </c>
      <c r="C27" s="13" t="s">
        <v>56</v>
      </c>
      <c r="D27" s="13" t="s">
        <v>34</v>
      </c>
      <c r="E27" s="13">
        <v>20201024044</v>
      </c>
      <c r="F27" s="15">
        <v>82.32</v>
      </c>
      <c r="G27" s="15">
        <v>85.9</v>
      </c>
      <c r="H27" s="16">
        <f t="shared" si="1"/>
        <v>84.11</v>
      </c>
      <c r="I27" s="22">
        <f>IF(H27="缺考","",COUNTIFS($C$3:$C$885,$C27,$D$3:$D$885,$D27,$H$3:$H$885,"&gt;"&amp;$H27)+1)</f>
        <v>1</v>
      </c>
      <c r="J27" s="13" t="s">
        <v>17</v>
      </c>
      <c r="K27" s="24">
        <v>20</v>
      </c>
      <c r="L27" s="22"/>
    </row>
    <row r="28" customHeight="1" spans="1:12">
      <c r="A28" s="13" t="s">
        <v>57</v>
      </c>
      <c r="B28" s="14"/>
      <c r="C28" s="13" t="s">
        <v>56</v>
      </c>
      <c r="D28" s="13" t="s">
        <v>34</v>
      </c>
      <c r="E28" s="13">
        <v>20201024042</v>
      </c>
      <c r="F28" s="15">
        <v>75.71</v>
      </c>
      <c r="G28" s="15">
        <v>83.3</v>
      </c>
      <c r="H28" s="16">
        <f t="shared" si="1"/>
        <v>79.505</v>
      </c>
      <c r="I28" s="22">
        <f>IF(H28="缺考","",COUNTIFS($C$3:$C$885,$C28,$D$3:$D$885,$D28,$H$3:$H$885,"&gt;"&amp;$H28)+1)</f>
        <v>2</v>
      </c>
      <c r="J28" s="13" t="s">
        <v>22</v>
      </c>
      <c r="K28" s="24">
        <v>26</v>
      </c>
      <c r="L28" s="22"/>
    </row>
    <row r="29" customHeight="1" spans="1:12">
      <c r="A29" s="13" t="s">
        <v>58</v>
      </c>
      <c r="B29" s="14"/>
      <c r="C29" s="13" t="s">
        <v>56</v>
      </c>
      <c r="D29" s="13" t="s">
        <v>34</v>
      </c>
      <c r="E29" s="13">
        <v>20201024043</v>
      </c>
      <c r="F29" s="15">
        <v>73.21</v>
      </c>
      <c r="G29" s="15">
        <v>83.5</v>
      </c>
      <c r="H29" s="16">
        <f t="shared" si="1"/>
        <v>78.355</v>
      </c>
      <c r="I29" s="22">
        <f>IF(H29="缺考","",COUNTIFS($C$3:$C$885,$C29,$D$3:$D$885,$D29,$H$3:$H$885,"&gt;"&amp;$H29)+1)</f>
        <v>3</v>
      </c>
      <c r="J29" s="13" t="s">
        <v>22</v>
      </c>
      <c r="K29" s="24">
        <v>28</v>
      </c>
      <c r="L29" s="22"/>
    </row>
    <row r="30" customHeight="1" spans="1:12">
      <c r="A30" s="13" t="s">
        <v>59</v>
      </c>
      <c r="B30" s="14" t="s">
        <v>55</v>
      </c>
      <c r="C30" s="13" t="s">
        <v>60</v>
      </c>
      <c r="D30" s="13" t="s">
        <v>61</v>
      </c>
      <c r="E30" s="13">
        <v>20201024057</v>
      </c>
      <c r="F30" s="15">
        <v>80.89</v>
      </c>
      <c r="G30" s="15">
        <v>82.7</v>
      </c>
      <c r="H30" s="16">
        <f t="shared" si="1"/>
        <v>81.795</v>
      </c>
      <c r="I30" s="22">
        <f>IF(H30="缺考","",COUNTIFS($C$3:$C$885,$C30,$D$3:$D$885,$D30,$H$3:$H$885,"&gt;"&amp;$H30)+1)</f>
        <v>1</v>
      </c>
      <c r="J30" s="23" t="s">
        <v>17</v>
      </c>
      <c r="K30" s="24">
        <v>41</v>
      </c>
      <c r="L30" s="22"/>
    </row>
    <row r="31" customHeight="1" spans="1:12">
      <c r="A31" s="13" t="s">
        <v>62</v>
      </c>
      <c r="B31" s="14"/>
      <c r="C31" s="13" t="s">
        <v>60</v>
      </c>
      <c r="D31" s="13" t="s">
        <v>61</v>
      </c>
      <c r="E31" s="13">
        <v>20201024058</v>
      </c>
      <c r="F31" s="15">
        <v>80.71</v>
      </c>
      <c r="G31" s="15">
        <v>81.9</v>
      </c>
      <c r="H31" s="16">
        <f t="shared" si="1"/>
        <v>81.305</v>
      </c>
      <c r="I31" s="22">
        <f>IF(H31="缺考","",COUNTIFS($C$3:$C$885,$C31,$D$3:$D$885,$D31,$H$3:$H$885,"&gt;"&amp;$H31)+1)</f>
        <v>2</v>
      </c>
      <c r="J31" s="13" t="s">
        <v>22</v>
      </c>
      <c r="K31" s="24">
        <v>49</v>
      </c>
      <c r="L31" s="22"/>
    </row>
    <row r="32" customHeight="1" spans="1:12">
      <c r="A32" s="13" t="s">
        <v>63</v>
      </c>
      <c r="B32" s="14"/>
      <c r="C32" s="13" t="s">
        <v>60</v>
      </c>
      <c r="D32" s="13" t="s">
        <v>61</v>
      </c>
      <c r="E32" s="13">
        <v>20201024055</v>
      </c>
      <c r="F32" s="15">
        <v>80.36</v>
      </c>
      <c r="G32" s="15">
        <v>81</v>
      </c>
      <c r="H32" s="16">
        <f t="shared" si="1"/>
        <v>80.68</v>
      </c>
      <c r="I32" s="22">
        <f>IF(H32="缺考","",COUNTIFS($C$3:$C$885,$C32,$D$3:$D$885,$D32,$H$3:$H$885,"&gt;"&amp;$H32)+1)</f>
        <v>3</v>
      </c>
      <c r="J32" s="13" t="s">
        <v>22</v>
      </c>
      <c r="K32" s="24">
        <v>44</v>
      </c>
      <c r="L32" s="22"/>
    </row>
    <row r="33" customHeight="1" spans="1:12">
      <c r="A33" s="13" t="s">
        <v>64</v>
      </c>
      <c r="B33" s="14" t="s">
        <v>65</v>
      </c>
      <c r="C33" s="13" t="s">
        <v>66</v>
      </c>
      <c r="D33" s="13" t="s">
        <v>67</v>
      </c>
      <c r="E33" s="13">
        <v>20201024081</v>
      </c>
      <c r="F33" s="15">
        <v>81.07</v>
      </c>
      <c r="G33" s="15">
        <v>81.2</v>
      </c>
      <c r="H33" s="16">
        <f t="shared" si="1"/>
        <v>81.135</v>
      </c>
      <c r="I33" s="22">
        <f>IF(H33="缺考","",COUNTIFS($C$3:$C$885,$C33,$D$3:$D$885,$D33,$H$3:$H$885,"&gt;"&amp;$H33)+1)</f>
        <v>1</v>
      </c>
      <c r="J33" s="23" t="s">
        <v>17</v>
      </c>
      <c r="K33" s="24">
        <v>60</v>
      </c>
      <c r="L33" s="22"/>
    </row>
    <row r="34" customHeight="1" spans="1:12">
      <c r="A34" s="13" t="s">
        <v>68</v>
      </c>
      <c r="B34" s="13"/>
      <c r="C34" s="13" t="s">
        <v>66</v>
      </c>
      <c r="D34" s="13" t="s">
        <v>67</v>
      </c>
      <c r="E34" s="13">
        <v>20201024088</v>
      </c>
      <c r="F34" s="15">
        <v>80.53</v>
      </c>
      <c r="G34" s="15">
        <v>80.1</v>
      </c>
      <c r="H34" s="16">
        <f t="shared" si="1"/>
        <v>80.315</v>
      </c>
      <c r="I34" s="22">
        <f>IF(H34="缺考","",COUNTIFS($C$3:$C$885,$C34,$D$3:$D$885,$D34,$H$3:$H$885,"&gt;"&amp;$H34)+1)</f>
        <v>2</v>
      </c>
      <c r="J34" s="13" t="s">
        <v>22</v>
      </c>
      <c r="K34" s="24">
        <v>61</v>
      </c>
      <c r="L34" s="22"/>
    </row>
    <row r="35" customHeight="1" spans="1:12">
      <c r="A35" s="13" t="s">
        <v>69</v>
      </c>
      <c r="B35" s="13"/>
      <c r="C35" s="13" t="s">
        <v>66</v>
      </c>
      <c r="D35" s="13" t="s">
        <v>67</v>
      </c>
      <c r="E35" s="13">
        <v>20201024077</v>
      </c>
      <c r="F35" s="15">
        <v>79.82</v>
      </c>
      <c r="G35" s="15">
        <v>80.4</v>
      </c>
      <c r="H35" s="16">
        <f t="shared" si="1"/>
        <v>80.11</v>
      </c>
      <c r="I35" s="22">
        <f>IF(H35="缺考","",COUNTIFS($C$3:$C$885,$C35,$D$3:$D$885,$D35,$H$3:$H$885,"&gt;"&amp;$H35)+1)</f>
        <v>3</v>
      </c>
      <c r="J35" s="13" t="s">
        <v>22</v>
      </c>
      <c r="K35" s="24">
        <v>64</v>
      </c>
      <c r="L35" s="22"/>
    </row>
    <row r="36" customHeight="1" spans="1:12">
      <c r="A36" s="13" t="s">
        <v>70</v>
      </c>
      <c r="B36" s="14" t="s">
        <v>71</v>
      </c>
      <c r="C36" s="13" t="s">
        <v>72</v>
      </c>
      <c r="D36" s="13" t="s">
        <v>73</v>
      </c>
      <c r="E36" s="13">
        <v>20201024138</v>
      </c>
      <c r="F36" s="15">
        <v>88.21</v>
      </c>
      <c r="G36" s="15">
        <v>74.7</v>
      </c>
      <c r="H36" s="16">
        <f t="shared" si="1"/>
        <v>81.455</v>
      </c>
      <c r="I36" s="22">
        <f>IF(H36="缺考","",COUNTIFS($C$3:$C$885,$C36,$D$3:$D$885,$D36,$H$3:$H$885,"&gt;"&amp;$H36)+1)</f>
        <v>1</v>
      </c>
      <c r="J36" s="23" t="s">
        <v>17</v>
      </c>
      <c r="K36" s="24">
        <v>81</v>
      </c>
      <c r="L36" s="22"/>
    </row>
    <row r="37" customHeight="1" spans="1:12">
      <c r="A37" s="13" t="s">
        <v>74</v>
      </c>
      <c r="B37" s="13"/>
      <c r="C37" s="13" t="s">
        <v>72</v>
      </c>
      <c r="D37" s="13" t="s">
        <v>73</v>
      </c>
      <c r="E37" s="13">
        <v>20201024145</v>
      </c>
      <c r="F37" s="15">
        <v>81.78</v>
      </c>
      <c r="G37" s="15">
        <v>76.94</v>
      </c>
      <c r="H37" s="16">
        <f t="shared" si="1"/>
        <v>79.36</v>
      </c>
      <c r="I37" s="22">
        <f>IF(H37="缺考","",COUNTIFS($C$3:$C$885,$C37,$D$3:$D$885,$D37,$H$3:$H$885,"&gt;"&amp;$H37)+1)</f>
        <v>2</v>
      </c>
      <c r="J37" s="13" t="s">
        <v>22</v>
      </c>
      <c r="K37" s="24">
        <v>90</v>
      </c>
      <c r="L37" s="22"/>
    </row>
    <row r="38" customHeight="1" spans="1:12">
      <c r="A38" s="13" t="s">
        <v>75</v>
      </c>
      <c r="B38" s="13"/>
      <c r="C38" s="13" t="s">
        <v>72</v>
      </c>
      <c r="D38" s="13" t="s">
        <v>73</v>
      </c>
      <c r="E38" s="13">
        <v>20201024102</v>
      </c>
      <c r="F38" s="15">
        <v>82.14</v>
      </c>
      <c r="G38" s="15">
        <v>74.5</v>
      </c>
      <c r="H38" s="16">
        <f t="shared" si="1"/>
        <v>78.32</v>
      </c>
      <c r="I38" s="22">
        <f>IF(H38="缺考","",COUNTIFS($C$3:$C$885,$C38,$D$3:$D$885,$D38,$H$3:$H$885,"&gt;"&amp;$H38)+1)</f>
        <v>3</v>
      </c>
      <c r="J38" s="13" t="s">
        <v>22</v>
      </c>
      <c r="K38" s="24">
        <v>83</v>
      </c>
      <c r="L38" s="22"/>
    </row>
    <row r="39" customHeight="1" spans="1:12">
      <c r="A39" s="13" t="s">
        <v>76</v>
      </c>
      <c r="B39" s="14" t="s">
        <v>77</v>
      </c>
      <c r="C39" s="17" t="s">
        <v>78</v>
      </c>
      <c r="D39" s="17" t="s">
        <v>67</v>
      </c>
      <c r="E39" s="17">
        <v>20201024190</v>
      </c>
      <c r="F39" s="18">
        <v>82.86</v>
      </c>
      <c r="G39" s="15">
        <v>86.6</v>
      </c>
      <c r="H39" s="16">
        <f t="shared" si="1"/>
        <v>84.73</v>
      </c>
      <c r="I39" s="22">
        <f>IF(H39="缺考","",COUNTIFS($C$3:$C$885,$C39,$D$3:$D$885,$D39,$H$3:$H$885,"&gt;"&amp;$H39)+1)</f>
        <v>1</v>
      </c>
      <c r="J39" s="23" t="s">
        <v>17</v>
      </c>
      <c r="K39" s="24">
        <v>65</v>
      </c>
      <c r="L39" s="22"/>
    </row>
    <row r="40" customHeight="1" spans="1:12">
      <c r="A40" s="13" t="s">
        <v>79</v>
      </c>
      <c r="B40" s="13"/>
      <c r="C40" s="17" t="s">
        <v>78</v>
      </c>
      <c r="D40" s="17" t="s">
        <v>67</v>
      </c>
      <c r="E40" s="17">
        <v>20201024181</v>
      </c>
      <c r="F40" s="18">
        <v>88.03</v>
      </c>
      <c r="G40" s="15">
        <v>79.1</v>
      </c>
      <c r="H40" s="16">
        <f t="shared" si="1"/>
        <v>83.565</v>
      </c>
      <c r="I40" s="22">
        <f>IF(H40="缺考","",COUNTIFS($C$3:$C$885,$C40,$D$3:$D$885,$D40,$H$3:$H$885,"&gt;"&amp;$H40)+1)</f>
        <v>2</v>
      </c>
      <c r="J40" s="23" t="s">
        <v>17</v>
      </c>
      <c r="K40" s="24">
        <v>68</v>
      </c>
      <c r="L40" s="22"/>
    </row>
    <row r="41" customHeight="1" spans="1:12">
      <c r="A41" s="13" t="s">
        <v>80</v>
      </c>
      <c r="B41" s="13"/>
      <c r="C41" s="17" t="s">
        <v>78</v>
      </c>
      <c r="D41" s="17" t="s">
        <v>67</v>
      </c>
      <c r="E41" s="17">
        <v>20201024196</v>
      </c>
      <c r="F41" s="18">
        <v>81.07</v>
      </c>
      <c r="G41" s="15">
        <v>85</v>
      </c>
      <c r="H41" s="16">
        <f t="shared" si="1"/>
        <v>83.035</v>
      </c>
      <c r="I41" s="22">
        <f>IF(H41="缺考","",COUNTIFS($C$3:$C$885,$C41,$D$3:$D$885,$D41,$H$3:$H$885,"&gt;"&amp;$H41)+1)</f>
        <v>3</v>
      </c>
      <c r="J41" s="13" t="s">
        <v>22</v>
      </c>
      <c r="K41" s="24">
        <v>62</v>
      </c>
      <c r="L41" s="22"/>
    </row>
    <row r="42" customHeight="1" spans="1:12">
      <c r="A42" s="13" t="s">
        <v>81</v>
      </c>
      <c r="B42" s="13"/>
      <c r="C42" s="17" t="s">
        <v>78</v>
      </c>
      <c r="D42" s="17" t="s">
        <v>67</v>
      </c>
      <c r="E42" s="17">
        <v>20201024154</v>
      </c>
      <c r="F42" s="18">
        <v>82.14</v>
      </c>
      <c r="G42" s="15">
        <v>83.2</v>
      </c>
      <c r="H42" s="16">
        <f t="shared" si="1"/>
        <v>82.67</v>
      </c>
      <c r="I42" s="22">
        <f>IF(H42="缺考","",COUNTIFS($C$3:$C$885,$C42,$D$3:$D$885,$D42,$H$3:$H$885,"&gt;"&amp;$H42)+1)</f>
        <v>4</v>
      </c>
      <c r="J42" s="13" t="s">
        <v>22</v>
      </c>
      <c r="K42" s="24">
        <v>66</v>
      </c>
      <c r="L42" s="22"/>
    </row>
    <row r="43" customHeight="1" spans="1:12">
      <c r="A43" s="13" t="s">
        <v>82</v>
      </c>
      <c r="B43" s="13"/>
      <c r="C43" s="17" t="s">
        <v>78</v>
      </c>
      <c r="D43" s="17" t="s">
        <v>67</v>
      </c>
      <c r="E43" s="17">
        <v>20201024222</v>
      </c>
      <c r="F43" s="18">
        <v>80.89</v>
      </c>
      <c r="G43" s="15">
        <v>74.3</v>
      </c>
      <c r="H43" s="16">
        <f t="shared" si="1"/>
        <v>77.595</v>
      </c>
      <c r="I43" s="22">
        <f>IF(H43="缺考","",COUNTIFS($C$3:$C$885,$C43,$D$3:$D$885,$D43,$H$3:$H$885,"&gt;"&amp;$H43)+1)</f>
        <v>5</v>
      </c>
      <c r="J43" s="13" t="s">
        <v>22</v>
      </c>
      <c r="K43" s="24">
        <v>71</v>
      </c>
      <c r="L43" s="22"/>
    </row>
    <row r="44" customHeight="1" spans="1:12">
      <c r="A44" s="13" t="s">
        <v>83</v>
      </c>
      <c r="B44" s="13"/>
      <c r="C44" s="17" t="s">
        <v>78</v>
      </c>
      <c r="D44" s="17" t="s">
        <v>67</v>
      </c>
      <c r="E44" s="17">
        <v>20201024246</v>
      </c>
      <c r="F44" s="18">
        <v>81.78</v>
      </c>
      <c r="G44" s="15" t="s">
        <v>29</v>
      </c>
      <c r="H44" s="16">
        <f>F44*0.5</f>
        <v>40.89</v>
      </c>
      <c r="I44" s="22">
        <f>IF(H44="缺考","",COUNTIFS($C$3:$C$885,$C44,$D$3:$D$885,$D44,$H$3:$H$885,"&gt;"&amp;$H44)+1)</f>
        <v>6</v>
      </c>
      <c r="J44" s="13" t="s">
        <v>22</v>
      </c>
      <c r="K44" s="15" t="s">
        <v>29</v>
      </c>
      <c r="L44" s="22"/>
    </row>
    <row r="45" customHeight="1" spans="1:12">
      <c r="A45" s="13" t="s">
        <v>84</v>
      </c>
      <c r="B45" s="14" t="s">
        <v>85</v>
      </c>
      <c r="C45" s="13" t="s">
        <v>86</v>
      </c>
      <c r="D45" s="13" t="s">
        <v>45</v>
      </c>
      <c r="E45" s="13">
        <v>20201024293</v>
      </c>
      <c r="F45" s="15">
        <v>79.64</v>
      </c>
      <c r="G45" s="15">
        <v>88.2</v>
      </c>
      <c r="H45" s="16">
        <f t="shared" ref="H45:H69" si="2">F45*0.5+G45*0.5</f>
        <v>83.92</v>
      </c>
      <c r="I45" s="22">
        <f>IF(H45="缺考","",COUNTIFS($C$3:$C$885,$C45,$D$3:$D$885,$D45,$H$3:$H$885,"&gt;"&amp;$H45)+1)</f>
        <v>1</v>
      </c>
      <c r="J45" s="13" t="s">
        <v>17</v>
      </c>
      <c r="K45" s="24">
        <v>42</v>
      </c>
      <c r="L45" s="22"/>
    </row>
    <row r="46" customHeight="1" spans="1:12">
      <c r="A46" s="13" t="s">
        <v>87</v>
      </c>
      <c r="B46" s="13"/>
      <c r="C46" s="13" t="s">
        <v>86</v>
      </c>
      <c r="D46" s="13" t="s">
        <v>45</v>
      </c>
      <c r="E46" s="13">
        <v>20201024286</v>
      </c>
      <c r="F46" s="15">
        <v>78.57</v>
      </c>
      <c r="G46" s="15">
        <v>81.6</v>
      </c>
      <c r="H46" s="16">
        <f t="shared" si="2"/>
        <v>80.085</v>
      </c>
      <c r="I46" s="22">
        <f>IF(H46="缺考","",COUNTIFS($C$3:$C$885,$C46,$D$3:$D$885,$D46,$H$3:$H$885,"&gt;"&amp;$H46)+1)</f>
        <v>2</v>
      </c>
      <c r="J46" s="13" t="s">
        <v>22</v>
      </c>
      <c r="K46" s="24">
        <v>45</v>
      </c>
      <c r="L46" s="22"/>
    </row>
    <row r="47" customHeight="1" spans="1:12">
      <c r="A47" s="13" t="s">
        <v>88</v>
      </c>
      <c r="B47" s="13"/>
      <c r="C47" s="13" t="s">
        <v>86</v>
      </c>
      <c r="D47" s="13" t="s">
        <v>45</v>
      </c>
      <c r="E47" s="13">
        <v>20201024290</v>
      </c>
      <c r="F47" s="15">
        <v>80.71</v>
      </c>
      <c r="G47" s="15">
        <v>78.8</v>
      </c>
      <c r="H47" s="16">
        <f t="shared" si="2"/>
        <v>79.755</v>
      </c>
      <c r="I47" s="22">
        <f>IF(H47="缺考","",COUNTIFS($C$3:$C$885,$C47,$D$3:$D$885,$D47,$H$3:$H$885,"&gt;"&amp;$H47)+1)</f>
        <v>3</v>
      </c>
      <c r="J47" s="13" t="s">
        <v>22</v>
      </c>
      <c r="K47" s="24">
        <v>47</v>
      </c>
      <c r="L47" s="22"/>
    </row>
    <row r="48" customHeight="1" spans="1:12">
      <c r="A48" s="13" t="s">
        <v>89</v>
      </c>
      <c r="B48" s="14" t="s">
        <v>85</v>
      </c>
      <c r="C48" s="13" t="s">
        <v>90</v>
      </c>
      <c r="D48" s="13" t="s">
        <v>16</v>
      </c>
      <c r="E48" s="13">
        <v>20201024359</v>
      </c>
      <c r="F48" s="15">
        <v>87.68</v>
      </c>
      <c r="G48" s="15">
        <v>78.9</v>
      </c>
      <c r="H48" s="16">
        <f t="shared" si="2"/>
        <v>83.29</v>
      </c>
      <c r="I48" s="22">
        <f>IF(H48="缺考","",COUNTIFS($C$3:$C$885,$C48,$D$3:$D$885,$D48,$H$3:$H$885,"&gt;"&amp;$H48)+1)</f>
        <v>1</v>
      </c>
      <c r="J48" s="23" t="s">
        <v>17</v>
      </c>
      <c r="K48" s="24">
        <v>29</v>
      </c>
      <c r="L48" s="22"/>
    </row>
    <row r="49" customHeight="1" spans="1:12">
      <c r="A49" s="13" t="s">
        <v>91</v>
      </c>
      <c r="B49" s="13"/>
      <c r="C49" s="13" t="s">
        <v>90</v>
      </c>
      <c r="D49" s="13" t="s">
        <v>16</v>
      </c>
      <c r="E49" s="13">
        <v>20201024411</v>
      </c>
      <c r="F49" s="15">
        <v>83.57</v>
      </c>
      <c r="G49" s="15">
        <v>77.4</v>
      </c>
      <c r="H49" s="16">
        <f t="shared" si="2"/>
        <v>80.485</v>
      </c>
      <c r="I49" s="22">
        <f>IF(H49="缺考","",COUNTIFS($C$3:$C$885,$C49,$D$3:$D$885,$D49,$H$3:$H$885,"&gt;"&amp;$H49)+1)</f>
        <v>2</v>
      </c>
      <c r="J49" s="13" t="s">
        <v>22</v>
      </c>
      <c r="K49" s="24">
        <v>25</v>
      </c>
      <c r="L49" s="22"/>
    </row>
    <row r="50" customHeight="1" spans="1:12">
      <c r="A50" s="13" t="s">
        <v>92</v>
      </c>
      <c r="B50" s="13"/>
      <c r="C50" s="13" t="s">
        <v>90</v>
      </c>
      <c r="D50" s="13" t="s">
        <v>16</v>
      </c>
      <c r="E50" s="13">
        <v>20201024323</v>
      </c>
      <c r="F50" s="15">
        <v>85.18</v>
      </c>
      <c r="G50" s="15">
        <v>74.9</v>
      </c>
      <c r="H50" s="16">
        <f t="shared" si="2"/>
        <v>80.04</v>
      </c>
      <c r="I50" s="22">
        <f>IF(H50="缺考","",COUNTIFS($C$3:$C$885,$C50,$D$3:$D$885,$D50,$H$3:$H$885,"&gt;"&amp;$H50)+1)</f>
        <v>3</v>
      </c>
      <c r="J50" s="13" t="s">
        <v>22</v>
      </c>
      <c r="K50" s="24">
        <v>31</v>
      </c>
      <c r="L50" s="22"/>
    </row>
    <row r="51" customHeight="1" spans="1:12">
      <c r="A51" s="13" t="s">
        <v>93</v>
      </c>
      <c r="B51" s="14" t="s">
        <v>85</v>
      </c>
      <c r="C51" s="13" t="s">
        <v>94</v>
      </c>
      <c r="D51" s="13" t="s">
        <v>95</v>
      </c>
      <c r="E51" s="13">
        <v>20201024555</v>
      </c>
      <c r="F51" s="15">
        <v>87.14</v>
      </c>
      <c r="G51" s="15">
        <v>83.6</v>
      </c>
      <c r="H51" s="16">
        <f t="shared" si="2"/>
        <v>85.37</v>
      </c>
      <c r="I51" s="22">
        <f>IF(H51="缺考","",COUNTIFS($C$3:$C$885,$C51,$D$3:$D$885,$D51,$H$3:$H$885,"&gt;"&amp;$H51)+1)</f>
        <v>1</v>
      </c>
      <c r="J51" s="13" t="s">
        <v>17</v>
      </c>
      <c r="K51" s="24">
        <v>67</v>
      </c>
      <c r="L51" s="22"/>
    </row>
    <row r="52" customHeight="1" spans="1:12">
      <c r="A52" s="13" t="s">
        <v>96</v>
      </c>
      <c r="B52" s="13"/>
      <c r="C52" s="13" t="s">
        <v>94</v>
      </c>
      <c r="D52" s="13" t="s">
        <v>95</v>
      </c>
      <c r="E52" s="13">
        <v>20201024475</v>
      </c>
      <c r="F52" s="15">
        <v>86.96</v>
      </c>
      <c r="G52" s="15">
        <v>79.6</v>
      </c>
      <c r="H52" s="16">
        <f t="shared" si="2"/>
        <v>83.28</v>
      </c>
      <c r="I52" s="22">
        <f>IF(H52="缺考","",COUNTIFS($C$3:$C$885,$C52,$D$3:$D$885,$D52,$H$3:$H$885,"&gt;"&amp;$H52)+1)</f>
        <v>2</v>
      </c>
      <c r="J52" s="13" t="s">
        <v>22</v>
      </c>
      <c r="K52" s="24">
        <v>69</v>
      </c>
      <c r="L52" s="22"/>
    </row>
    <row r="53" customHeight="1" spans="1:12">
      <c r="A53" s="13" t="s">
        <v>97</v>
      </c>
      <c r="B53" s="13"/>
      <c r="C53" s="13" t="s">
        <v>94</v>
      </c>
      <c r="D53" s="13" t="s">
        <v>95</v>
      </c>
      <c r="E53" s="13">
        <v>20201024535</v>
      </c>
      <c r="F53" s="15">
        <v>86.07</v>
      </c>
      <c r="G53" s="15">
        <v>72.4</v>
      </c>
      <c r="H53" s="16">
        <f t="shared" si="2"/>
        <v>79.235</v>
      </c>
      <c r="I53" s="22">
        <f>IF(H53="缺考","",COUNTIFS($C$3:$C$885,$C53,$D$3:$D$885,$D53,$H$3:$H$885,"&gt;"&amp;$H53)+1)</f>
        <v>3</v>
      </c>
      <c r="J53" s="13" t="s">
        <v>22</v>
      </c>
      <c r="K53" s="24">
        <v>63</v>
      </c>
      <c r="L53" s="22"/>
    </row>
    <row r="54" customHeight="1" spans="1:12">
      <c r="A54" s="13" t="s">
        <v>98</v>
      </c>
      <c r="B54" s="14" t="s">
        <v>99</v>
      </c>
      <c r="C54" s="13" t="s">
        <v>100</v>
      </c>
      <c r="D54" s="13" t="s">
        <v>16</v>
      </c>
      <c r="E54" s="13">
        <v>20201024687</v>
      </c>
      <c r="F54" s="15">
        <v>80.35</v>
      </c>
      <c r="G54" s="15">
        <v>84.6</v>
      </c>
      <c r="H54" s="16">
        <f t="shared" si="2"/>
        <v>82.475</v>
      </c>
      <c r="I54" s="22">
        <f>IF(H54="缺考","",COUNTIFS($C$3:$C$885,$C54,$D$3:$D$885,$D54,$H$3:$H$885,"&gt;"&amp;$H54)+1)</f>
        <v>1</v>
      </c>
      <c r="J54" s="13" t="s">
        <v>17</v>
      </c>
      <c r="K54" s="24">
        <v>126</v>
      </c>
      <c r="L54" s="22"/>
    </row>
    <row r="55" customHeight="1" spans="1:12">
      <c r="A55" s="13" t="s">
        <v>101</v>
      </c>
      <c r="B55" s="13"/>
      <c r="C55" s="13" t="s">
        <v>100</v>
      </c>
      <c r="D55" s="13" t="s">
        <v>16</v>
      </c>
      <c r="E55" s="13">
        <v>20201024700</v>
      </c>
      <c r="F55" s="15">
        <v>81.96</v>
      </c>
      <c r="G55" s="15">
        <v>82</v>
      </c>
      <c r="H55" s="16">
        <f t="shared" si="2"/>
        <v>81.98</v>
      </c>
      <c r="I55" s="22">
        <f>IF(H55="缺考","",COUNTIFS($C$3:$C$885,$C55,$D$3:$D$885,$D55,$H$3:$H$885,"&gt;"&amp;$H55)+1)</f>
        <v>2</v>
      </c>
      <c r="J55" s="13" t="s">
        <v>22</v>
      </c>
      <c r="K55" s="24">
        <v>130</v>
      </c>
      <c r="L55" s="22"/>
    </row>
    <row r="56" customHeight="1" spans="1:12">
      <c r="A56" s="13" t="s">
        <v>102</v>
      </c>
      <c r="B56" s="13"/>
      <c r="C56" s="13" t="s">
        <v>100</v>
      </c>
      <c r="D56" s="13" t="s">
        <v>16</v>
      </c>
      <c r="E56" s="13">
        <v>20201024694</v>
      </c>
      <c r="F56" s="15">
        <v>83.39</v>
      </c>
      <c r="G56" s="15">
        <v>78.4</v>
      </c>
      <c r="H56" s="16">
        <f t="shared" si="2"/>
        <v>80.895</v>
      </c>
      <c r="I56" s="22">
        <f>IF(H56="缺考","",COUNTIFS($C$3:$C$885,$C56,$D$3:$D$885,$D56,$H$3:$H$885,"&gt;"&amp;$H56)+1)</f>
        <v>3</v>
      </c>
      <c r="J56" s="13" t="s">
        <v>22</v>
      </c>
      <c r="K56" s="24">
        <v>122</v>
      </c>
      <c r="L56" s="22"/>
    </row>
    <row r="57" s="2" customFormat="1" customHeight="1" spans="1:12">
      <c r="A57" s="13" t="s">
        <v>103</v>
      </c>
      <c r="B57" s="19" t="s">
        <v>104</v>
      </c>
      <c r="C57" s="13" t="s">
        <v>105</v>
      </c>
      <c r="D57" s="13" t="s">
        <v>73</v>
      </c>
      <c r="E57" s="13">
        <v>20201024749</v>
      </c>
      <c r="F57" s="15">
        <v>85.89</v>
      </c>
      <c r="G57" s="15">
        <v>85.8</v>
      </c>
      <c r="H57" s="16">
        <f t="shared" si="2"/>
        <v>85.845</v>
      </c>
      <c r="I57" s="22">
        <f>IF(H57="缺考","",COUNTIFS($C$3:$C$885,$C57,$D$3:$D$885,$D57,$H$3:$H$885,"&gt;"&amp;$H57)+1)</f>
        <v>1</v>
      </c>
      <c r="J57" s="23" t="s">
        <v>17</v>
      </c>
      <c r="K57" s="24">
        <v>88</v>
      </c>
      <c r="L57" s="22"/>
    </row>
    <row r="58" s="2" customFormat="1" customHeight="1" spans="1:12">
      <c r="A58" s="13" t="s">
        <v>106</v>
      </c>
      <c r="B58" s="20"/>
      <c r="C58" s="13" t="s">
        <v>105</v>
      </c>
      <c r="D58" s="13" t="s">
        <v>73</v>
      </c>
      <c r="E58" s="13" t="s">
        <v>107</v>
      </c>
      <c r="F58" s="15">
        <v>80.36</v>
      </c>
      <c r="G58" s="15">
        <v>83.5</v>
      </c>
      <c r="H58" s="16">
        <f t="shared" si="2"/>
        <v>81.93</v>
      </c>
      <c r="I58" s="22">
        <f>IF(H58="缺考","",COUNTIFS($C$3:$C$885,$C58,$D$3:$D$885,$D58,$H$3:$H$885,"&gt;"&amp;$H58)+1)</f>
        <v>2</v>
      </c>
      <c r="J58" s="23" t="s">
        <v>17</v>
      </c>
      <c r="K58" s="24">
        <v>85</v>
      </c>
      <c r="L58" s="22"/>
    </row>
    <row r="59" s="2" customFormat="1" customHeight="1" spans="1:12">
      <c r="A59" s="13" t="s">
        <v>108</v>
      </c>
      <c r="B59" s="20"/>
      <c r="C59" s="13" t="s">
        <v>105</v>
      </c>
      <c r="D59" s="13" t="s">
        <v>73</v>
      </c>
      <c r="E59" s="13" t="s">
        <v>109</v>
      </c>
      <c r="F59" s="15">
        <v>81.78</v>
      </c>
      <c r="G59" s="15">
        <v>79.2</v>
      </c>
      <c r="H59" s="16">
        <f t="shared" si="2"/>
        <v>80.49</v>
      </c>
      <c r="I59" s="22">
        <f>IF(H59="缺考","",COUNTIFS($C$3:$C$885,$C59,$D$3:$D$885,$D59,$H$3:$H$885,"&gt;"&amp;$H59)+1)</f>
        <v>3</v>
      </c>
      <c r="J59" s="23" t="s">
        <v>22</v>
      </c>
      <c r="K59" s="24">
        <v>84</v>
      </c>
      <c r="L59" s="22"/>
    </row>
    <row r="60" s="2" customFormat="1" customHeight="1" spans="1:12">
      <c r="A60" s="13" t="s">
        <v>110</v>
      </c>
      <c r="B60" s="20"/>
      <c r="C60" s="13" t="s">
        <v>105</v>
      </c>
      <c r="D60" s="13" t="s">
        <v>73</v>
      </c>
      <c r="E60" s="13">
        <v>20201024757</v>
      </c>
      <c r="F60" s="15">
        <v>73.39</v>
      </c>
      <c r="G60" s="15">
        <v>84.9</v>
      </c>
      <c r="H60" s="16">
        <f t="shared" si="2"/>
        <v>79.145</v>
      </c>
      <c r="I60" s="22">
        <f>IF(H60="缺考","",COUNTIFS($C$3:$C$885,$C60,$D$3:$D$885,$D60,$H$3:$H$885,"&gt;"&amp;$H60)+1)</f>
        <v>4</v>
      </c>
      <c r="J60" s="13" t="s">
        <v>22</v>
      </c>
      <c r="K60" s="24">
        <v>82</v>
      </c>
      <c r="L60" s="22"/>
    </row>
    <row r="61" s="2" customFormat="1" customHeight="1" spans="1:12">
      <c r="A61" s="13" t="s">
        <v>111</v>
      </c>
      <c r="B61" s="20"/>
      <c r="C61" s="13" t="s">
        <v>105</v>
      </c>
      <c r="D61" s="13" t="s">
        <v>73</v>
      </c>
      <c r="E61" s="13">
        <v>20201024743</v>
      </c>
      <c r="F61" s="15">
        <v>78.39</v>
      </c>
      <c r="G61" s="15">
        <v>76.6</v>
      </c>
      <c r="H61" s="16">
        <f t="shared" si="2"/>
        <v>77.495</v>
      </c>
      <c r="I61" s="22">
        <f>IF(H61="缺考","",COUNTIFS($C$3:$C$885,$C61,$D$3:$D$885,$D61,$H$3:$H$885,"&gt;"&amp;$H61)+1)</f>
        <v>5</v>
      </c>
      <c r="J61" s="13" t="s">
        <v>22</v>
      </c>
      <c r="K61" s="24">
        <v>91</v>
      </c>
      <c r="L61" s="22"/>
    </row>
    <row r="62" s="2" customFormat="1" customHeight="1" spans="1:12">
      <c r="A62" s="13" t="s">
        <v>112</v>
      </c>
      <c r="B62" s="20"/>
      <c r="C62" s="13" t="s">
        <v>105</v>
      </c>
      <c r="D62" s="13" t="s">
        <v>73</v>
      </c>
      <c r="E62" s="13">
        <v>20201024755</v>
      </c>
      <c r="F62" s="15">
        <v>75.53</v>
      </c>
      <c r="G62" s="15">
        <v>79.02</v>
      </c>
      <c r="H62" s="16">
        <f t="shared" si="2"/>
        <v>77.275</v>
      </c>
      <c r="I62" s="22">
        <f>IF(H62="缺考","",COUNTIFS($C$3:$C$885,$C62,$D$3:$D$885,$D62,$H$3:$H$885,"&gt;"&amp;$H62)+1)</f>
        <v>6</v>
      </c>
      <c r="J62" s="13" t="s">
        <v>22</v>
      </c>
      <c r="K62" s="24">
        <v>89</v>
      </c>
      <c r="L62" s="22"/>
    </row>
    <row r="63" s="2" customFormat="1" customHeight="1" spans="1:12">
      <c r="A63" s="13" t="s">
        <v>113</v>
      </c>
      <c r="B63" s="19" t="s">
        <v>114</v>
      </c>
      <c r="C63" s="13" t="s">
        <v>105</v>
      </c>
      <c r="D63" s="13" t="s">
        <v>115</v>
      </c>
      <c r="E63" s="13">
        <v>20201024712</v>
      </c>
      <c r="F63" s="15">
        <v>83.21</v>
      </c>
      <c r="G63" s="15">
        <v>83.3</v>
      </c>
      <c r="H63" s="16">
        <f t="shared" si="2"/>
        <v>83.255</v>
      </c>
      <c r="I63" s="22">
        <f>IF(H63="缺考","",COUNTIFS($C$3:$C$885,$C63,$D$3:$D$885,$D63,$H$3:$H$885,"&gt;"&amp;$H63)+1)</f>
        <v>1</v>
      </c>
      <c r="J63" s="23" t="s">
        <v>17</v>
      </c>
      <c r="K63" s="24">
        <v>86</v>
      </c>
      <c r="L63" s="22"/>
    </row>
    <row r="64" s="2" customFormat="1" customHeight="1" spans="1:12">
      <c r="A64" s="13" t="s">
        <v>116</v>
      </c>
      <c r="B64" s="20"/>
      <c r="C64" s="13" t="s">
        <v>105</v>
      </c>
      <c r="D64" s="13" t="s">
        <v>115</v>
      </c>
      <c r="E64" s="13" t="s">
        <v>117</v>
      </c>
      <c r="F64" s="15">
        <v>80.71</v>
      </c>
      <c r="G64" s="15">
        <v>83.4</v>
      </c>
      <c r="H64" s="16">
        <f t="shared" si="2"/>
        <v>82.055</v>
      </c>
      <c r="I64" s="22">
        <f>IF(H64="缺考","",COUNTIFS($C$3:$C$885,$C64,$D$3:$D$885,$D64,$H$3:$H$885,"&gt;"&amp;$H64)+1)</f>
        <v>2</v>
      </c>
      <c r="J64" s="13" t="s">
        <v>22</v>
      </c>
      <c r="K64" s="24">
        <v>87</v>
      </c>
      <c r="L64" s="22"/>
    </row>
    <row r="65" s="2" customFormat="1" customHeight="1" spans="1:12">
      <c r="A65" s="13" t="s">
        <v>118</v>
      </c>
      <c r="B65" s="25"/>
      <c r="C65" s="13" t="s">
        <v>105</v>
      </c>
      <c r="D65" s="13" t="s">
        <v>115</v>
      </c>
      <c r="E65" s="13" t="s">
        <v>119</v>
      </c>
      <c r="F65" s="15">
        <v>77.85</v>
      </c>
      <c r="G65" s="15">
        <v>81.14</v>
      </c>
      <c r="H65" s="16">
        <f t="shared" si="2"/>
        <v>79.495</v>
      </c>
      <c r="I65" s="22">
        <f>IF(H65="缺考","",COUNTIFS($C$3:$C$885,$C65,$D$3:$D$885,$D65,$H$3:$H$885,"&gt;"&amp;$H65)+1)</f>
        <v>3</v>
      </c>
      <c r="J65" s="13" t="s">
        <v>22</v>
      </c>
      <c r="K65" s="24">
        <v>80</v>
      </c>
      <c r="L65" s="22"/>
    </row>
    <row r="66" customHeight="1" spans="1:12">
      <c r="A66" s="13" t="s">
        <v>120</v>
      </c>
      <c r="B66" s="14" t="s">
        <v>121</v>
      </c>
      <c r="C66" s="13" t="s">
        <v>122</v>
      </c>
      <c r="D66" s="13" t="s">
        <v>123</v>
      </c>
      <c r="E66" s="13">
        <v>20201024771</v>
      </c>
      <c r="F66" s="15">
        <v>85</v>
      </c>
      <c r="G66" s="15">
        <v>83.7</v>
      </c>
      <c r="H66" s="16">
        <f t="shared" si="2"/>
        <v>84.35</v>
      </c>
      <c r="I66" s="22">
        <f>IF(H66="缺考","",COUNTIFS($C$3:$C$885,$C66,$D$3:$D$885,$D66,$H$3:$H$885,"&gt;"&amp;$H66)+1)</f>
        <v>1</v>
      </c>
      <c r="J66" s="23" t="s">
        <v>17</v>
      </c>
      <c r="K66" s="24">
        <v>112</v>
      </c>
      <c r="L66" s="22"/>
    </row>
    <row r="67" customHeight="1" spans="1:12">
      <c r="A67" s="13" t="s">
        <v>124</v>
      </c>
      <c r="B67" s="13"/>
      <c r="C67" s="13" t="s">
        <v>122</v>
      </c>
      <c r="D67" s="13" t="s">
        <v>123</v>
      </c>
      <c r="E67" s="13">
        <v>20201024776</v>
      </c>
      <c r="F67" s="15">
        <v>73.03</v>
      </c>
      <c r="G67" s="15">
        <v>86.6</v>
      </c>
      <c r="H67" s="16">
        <f t="shared" si="2"/>
        <v>79.815</v>
      </c>
      <c r="I67" s="22">
        <f>IF(H67="缺考","",COUNTIFS($C$3:$C$885,$C67,$D$3:$D$885,$D67,$H$3:$H$885,"&gt;"&amp;$H67)+1)</f>
        <v>2</v>
      </c>
      <c r="J67" s="23" t="s">
        <v>17</v>
      </c>
      <c r="K67" s="24">
        <v>111</v>
      </c>
      <c r="L67" s="22"/>
    </row>
    <row r="68" customHeight="1" spans="1:12">
      <c r="A68" s="13" t="s">
        <v>125</v>
      </c>
      <c r="B68" s="13"/>
      <c r="C68" s="13" t="s">
        <v>122</v>
      </c>
      <c r="D68" s="13" t="s">
        <v>123</v>
      </c>
      <c r="E68" s="13">
        <v>20201024883</v>
      </c>
      <c r="F68" s="15">
        <v>74.99</v>
      </c>
      <c r="G68" s="15">
        <v>78.4</v>
      </c>
      <c r="H68" s="16">
        <f t="shared" si="2"/>
        <v>76.695</v>
      </c>
      <c r="I68" s="22">
        <f>IF(H68="缺考","",COUNTIFS($C$3:$C$885,$C68,$D$3:$D$885,$D68,$H$3:$H$885,"&gt;"&amp;$H68)+1)</f>
        <v>3</v>
      </c>
      <c r="J68" s="13" t="s">
        <v>22</v>
      </c>
      <c r="K68" s="24">
        <v>108</v>
      </c>
      <c r="L68" s="22"/>
    </row>
    <row r="69" customHeight="1" spans="1:12">
      <c r="A69" s="13" t="s">
        <v>126</v>
      </c>
      <c r="B69" s="13"/>
      <c r="C69" s="13" t="s">
        <v>122</v>
      </c>
      <c r="D69" s="13" t="s">
        <v>123</v>
      </c>
      <c r="E69" s="13">
        <v>20201024785</v>
      </c>
      <c r="F69" s="15">
        <v>67.67</v>
      </c>
      <c r="G69" s="15">
        <v>74.5</v>
      </c>
      <c r="H69" s="16">
        <f t="shared" si="2"/>
        <v>71.085</v>
      </c>
      <c r="I69" s="22">
        <f>IF(H69="缺考","",COUNTIFS($C$3:$C$885,$C69,$D$3:$D$885,$D69,$H$3:$H$885,"&gt;"&amp;$H69)+1)</f>
        <v>4</v>
      </c>
      <c r="J69" s="13" t="s">
        <v>22</v>
      </c>
      <c r="K69" s="24">
        <v>106</v>
      </c>
      <c r="L69" s="22"/>
    </row>
    <row r="70" customHeight="1" spans="1:12">
      <c r="A70" s="13" t="s">
        <v>127</v>
      </c>
      <c r="B70" s="13"/>
      <c r="C70" s="13" t="s">
        <v>122</v>
      </c>
      <c r="D70" s="13" t="s">
        <v>123</v>
      </c>
      <c r="E70" s="13">
        <v>20201024778</v>
      </c>
      <c r="F70" s="15">
        <v>68.74</v>
      </c>
      <c r="G70" s="15" t="s">
        <v>29</v>
      </c>
      <c r="H70" s="16">
        <f>F70*0.5</f>
        <v>34.37</v>
      </c>
      <c r="I70" s="22">
        <f>IF(H70="缺考","",COUNTIFS($C$3:$C$885,$C70,$D$3:$D$885,$D70,$H$3:$H$885,"&gt;"&amp;$H70)+1)</f>
        <v>5</v>
      </c>
      <c r="J70" s="13" t="s">
        <v>22</v>
      </c>
      <c r="K70" s="15" t="s">
        <v>29</v>
      </c>
      <c r="L70" s="22"/>
    </row>
    <row r="71" customHeight="1" spans="1:12">
      <c r="A71" s="13" t="s">
        <v>128</v>
      </c>
      <c r="B71" s="13"/>
      <c r="C71" s="13" t="s">
        <v>122</v>
      </c>
      <c r="D71" s="13" t="s">
        <v>123</v>
      </c>
      <c r="E71" s="13">
        <v>20201024764</v>
      </c>
      <c r="F71" s="15">
        <v>66.24</v>
      </c>
      <c r="G71" s="15" t="s">
        <v>29</v>
      </c>
      <c r="H71" s="16">
        <f>F71*0.5</f>
        <v>33.12</v>
      </c>
      <c r="I71" s="22">
        <f>IF(H71="缺考","",COUNTIFS($C$3:$C$885,$C71,$D$3:$D$885,$D71,$H$3:$H$885,"&gt;"&amp;$H71)+1)</f>
        <v>6</v>
      </c>
      <c r="J71" s="13" t="s">
        <v>22</v>
      </c>
      <c r="K71" s="15" t="s">
        <v>29</v>
      </c>
      <c r="L71" s="22"/>
    </row>
    <row r="72" customHeight="1" spans="1:12">
      <c r="A72" s="13" t="s">
        <v>129</v>
      </c>
      <c r="B72" s="14" t="s">
        <v>77</v>
      </c>
      <c r="C72" s="13" t="s">
        <v>130</v>
      </c>
      <c r="D72" s="13" t="s">
        <v>123</v>
      </c>
      <c r="E72" s="13">
        <v>20201024798</v>
      </c>
      <c r="F72" s="15">
        <v>78.21</v>
      </c>
      <c r="G72" s="15">
        <v>88.5</v>
      </c>
      <c r="H72" s="16">
        <f t="shared" ref="H72:H88" si="3">F72*0.5+G72*0.5</f>
        <v>83.355</v>
      </c>
      <c r="I72" s="22">
        <f>IF(H72="缺考","",COUNTIFS($C$3:$C$885,$C72,$D$3:$D$885,$D72,$H$3:$H$885,"&gt;"&amp;$H72)+1)</f>
        <v>1</v>
      </c>
      <c r="J72" s="23" t="s">
        <v>17</v>
      </c>
      <c r="K72" s="24">
        <v>110</v>
      </c>
      <c r="L72" s="22"/>
    </row>
    <row r="73" customHeight="1" spans="1:12">
      <c r="A73" s="13" t="s">
        <v>131</v>
      </c>
      <c r="B73" s="13"/>
      <c r="C73" s="13" t="s">
        <v>130</v>
      </c>
      <c r="D73" s="13" t="s">
        <v>123</v>
      </c>
      <c r="E73" s="13">
        <v>20201024790</v>
      </c>
      <c r="F73" s="15">
        <v>74.1</v>
      </c>
      <c r="G73" s="15">
        <v>86.2</v>
      </c>
      <c r="H73" s="16">
        <f t="shared" si="3"/>
        <v>80.15</v>
      </c>
      <c r="I73" s="22">
        <f>IF(H73="缺考","",COUNTIFS($C$3:$C$885,$C73,$D$3:$D$885,$D73,$H$3:$H$885,"&gt;"&amp;$H73)+1)</f>
        <v>2</v>
      </c>
      <c r="J73" s="23" t="s">
        <v>17</v>
      </c>
      <c r="K73" s="24">
        <v>104</v>
      </c>
      <c r="L73" s="22"/>
    </row>
    <row r="74" customHeight="1" spans="1:12">
      <c r="A74" s="13" t="s">
        <v>132</v>
      </c>
      <c r="B74" s="13"/>
      <c r="C74" s="13" t="s">
        <v>130</v>
      </c>
      <c r="D74" s="13" t="s">
        <v>123</v>
      </c>
      <c r="E74" s="13">
        <v>20201024799</v>
      </c>
      <c r="F74" s="15">
        <v>77.14</v>
      </c>
      <c r="G74" s="15">
        <v>80.5</v>
      </c>
      <c r="H74" s="16">
        <f t="shared" si="3"/>
        <v>78.82</v>
      </c>
      <c r="I74" s="22">
        <f>IF(H74="缺考","",COUNTIFS($C$3:$C$885,$C74,$D$3:$D$885,$D74,$H$3:$H$885,"&gt;"&amp;$H74)+1)</f>
        <v>3</v>
      </c>
      <c r="J74" s="13" t="s">
        <v>22</v>
      </c>
      <c r="K74" s="24">
        <v>100</v>
      </c>
      <c r="L74" s="22"/>
    </row>
    <row r="75" customHeight="1" spans="1:12">
      <c r="A75" s="13" t="s">
        <v>133</v>
      </c>
      <c r="B75" s="13"/>
      <c r="C75" s="13" t="s">
        <v>130</v>
      </c>
      <c r="D75" s="13" t="s">
        <v>123</v>
      </c>
      <c r="E75" s="13">
        <v>20201024811</v>
      </c>
      <c r="F75" s="15">
        <v>70.53</v>
      </c>
      <c r="G75" s="15">
        <v>86.1</v>
      </c>
      <c r="H75" s="16">
        <f t="shared" si="3"/>
        <v>78.315</v>
      </c>
      <c r="I75" s="22">
        <f>IF(H75="缺考","",COUNTIFS($C$3:$C$885,$C75,$D$3:$D$885,$D75,$H$3:$H$885,"&gt;"&amp;$H75)+1)</f>
        <v>4</v>
      </c>
      <c r="J75" s="13" t="s">
        <v>22</v>
      </c>
      <c r="K75" s="24">
        <v>105</v>
      </c>
      <c r="L75" s="22"/>
    </row>
    <row r="76" customHeight="1" spans="1:12">
      <c r="A76" s="13" t="s">
        <v>134</v>
      </c>
      <c r="B76" s="13"/>
      <c r="C76" s="13" t="s">
        <v>130</v>
      </c>
      <c r="D76" s="13" t="s">
        <v>123</v>
      </c>
      <c r="E76" s="13">
        <v>20201024812</v>
      </c>
      <c r="F76" s="15">
        <v>70.71</v>
      </c>
      <c r="G76" s="15">
        <v>83.1</v>
      </c>
      <c r="H76" s="16">
        <f t="shared" si="3"/>
        <v>76.905</v>
      </c>
      <c r="I76" s="22">
        <f>IF(H76="缺考","",COUNTIFS($C$3:$C$885,$C76,$D$3:$D$885,$D76,$H$3:$H$885,"&gt;"&amp;$H76)+1)</f>
        <v>5</v>
      </c>
      <c r="J76" s="13" t="s">
        <v>22</v>
      </c>
      <c r="K76" s="24">
        <v>102</v>
      </c>
      <c r="L76" s="22"/>
    </row>
    <row r="77" customHeight="1" spans="1:12">
      <c r="A77" s="13" t="s">
        <v>135</v>
      </c>
      <c r="B77" s="13"/>
      <c r="C77" s="13" t="s">
        <v>130</v>
      </c>
      <c r="D77" s="13" t="s">
        <v>123</v>
      </c>
      <c r="E77" s="13">
        <v>20201024794</v>
      </c>
      <c r="F77" s="15">
        <v>68.21</v>
      </c>
      <c r="G77" s="15">
        <v>81.2</v>
      </c>
      <c r="H77" s="16">
        <f t="shared" si="3"/>
        <v>74.705</v>
      </c>
      <c r="I77" s="22">
        <f>IF(H77="缺考","",COUNTIFS($C$3:$C$885,$C77,$D$3:$D$885,$D77,$H$3:$H$885,"&gt;"&amp;$H77)+1)</f>
        <v>6</v>
      </c>
      <c r="J77" s="13" t="s">
        <v>22</v>
      </c>
      <c r="K77" s="24">
        <v>103</v>
      </c>
      <c r="L77" s="22"/>
    </row>
    <row r="78" customHeight="1" spans="1:12">
      <c r="A78" s="13" t="s">
        <v>136</v>
      </c>
      <c r="B78" s="13"/>
      <c r="C78" s="13" t="s">
        <v>130</v>
      </c>
      <c r="D78" s="13" t="s">
        <v>123</v>
      </c>
      <c r="E78" s="13">
        <v>20201024829</v>
      </c>
      <c r="F78" s="15">
        <v>68.21</v>
      </c>
      <c r="G78" s="15">
        <v>81.1</v>
      </c>
      <c r="H78" s="16">
        <f t="shared" si="3"/>
        <v>74.655</v>
      </c>
      <c r="I78" s="22">
        <f>IF(H78="缺考","",COUNTIFS($C$3:$C$885,$C78,$D$3:$D$885,$D78,$H$3:$H$885,"&gt;"&amp;$H78)+1)</f>
        <v>7</v>
      </c>
      <c r="J78" s="13" t="s">
        <v>22</v>
      </c>
      <c r="K78" s="24">
        <v>109</v>
      </c>
      <c r="L78" s="22"/>
    </row>
    <row r="79" customHeight="1" spans="1:12">
      <c r="A79" s="13" t="s">
        <v>137</v>
      </c>
      <c r="B79" s="14" t="s">
        <v>138</v>
      </c>
      <c r="C79" s="13" t="s">
        <v>139</v>
      </c>
      <c r="D79" s="13" t="s">
        <v>123</v>
      </c>
      <c r="E79" s="13">
        <v>20201024882</v>
      </c>
      <c r="F79" s="15">
        <v>79.46</v>
      </c>
      <c r="G79" s="15">
        <v>84.7</v>
      </c>
      <c r="H79" s="16">
        <f t="shared" si="3"/>
        <v>82.08</v>
      </c>
      <c r="I79" s="22">
        <f>IF(H79="缺考","",COUNTIFS($C$3:$C$885,$C79,$D$3:$D$885,$D79,$H$3:$H$885,"&gt;"&amp;$H79)+1)</f>
        <v>1</v>
      </c>
      <c r="J79" s="23" t="s">
        <v>17</v>
      </c>
      <c r="K79" s="24">
        <v>127</v>
      </c>
      <c r="L79" s="22"/>
    </row>
    <row r="80" customHeight="1" spans="1:12">
      <c r="A80" s="13" t="s">
        <v>140</v>
      </c>
      <c r="B80" s="13"/>
      <c r="C80" s="13" t="s">
        <v>139</v>
      </c>
      <c r="D80" s="13" t="s">
        <v>123</v>
      </c>
      <c r="E80" s="13">
        <v>20201024849</v>
      </c>
      <c r="F80" s="15">
        <v>75.35</v>
      </c>
      <c r="G80" s="15">
        <v>87.2</v>
      </c>
      <c r="H80" s="16">
        <f t="shared" si="3"/>
        <v>81.275</v>
      </c>
      <c r="I80" s="22">
        <f>IF(H80="缺考","",COUNTIFS($C$3:$C$885,$C80,$D$3:$D$885,$D80,$H$3:$H$885,"&gt;"&amp;$H80)+1)</f>
        <v>2</v>
      </c>
      <c r="J80" s="23" t="s">
        <v>17</v>
      </c>
      <c r="K80" s="24">
        <v>123</v>
      </c>
      <c r="L80" s="22"/>
    </row>
    <row r="81" customHeight="1" spans="1:12">
      <c r="A81" s="13" t="s">
        <v>141</v>
      </c>
      <c r="B81" s="13"/>
      <c r="C81" s="13" t="s">
        <v>139</v>
      </c>
      <c r="D81" s="13" t="s">
        <v>123</v>
      </c>
      <c r="E81" s="13">
        <v>20201024837</v>
      </c>
      <c r="F81" s="15">
        <v>74.28</v>
      </c>
      <c r="G81" s="15">
        <v>87.4</v>
      </c>
      <c r="H81" s="16">
        <f t="shared" si="3"/>
        <v>80.84</v>
      </c>
      <c r="I81" s="22">
        <f>IF(H81="缺考","",COUNTIFS($C$3:$C$885,$C81,$D$3:$D$885,$D81,$H$3:$H$885,"&gt;"&amp;$H81)+1)</f>
        <v>3</v>
      </c>
      <c r="J81" s="23" t="s">
        <v>17</v>
      </c>
      <c r="K81" s="24">
        <v>124</v>
      </c>
      <c r="L81" s="22"/>
    </row>
    <row r="82" customHeight="1" spans="1:12">
      <c r="A82" s="13" t="s">
        <v>142</v>
      </c>
      <c r="B82" s="13"/>
      <c r="C82" s="13" t="s">
        <v>139</v>
      </c>
      <c r="D82" s="13" t="s">
        <v>123</v>
      </c>
      <c r="E82" s="13">
        <v>20201024879</v>
      </c>
      <c r="F82" s="15">
        <v>79.82</v>
      </c>
      <c r="G82" s="15">
        <v>81</v>
      </c>
      <c r="H82" s="16">
        <f t="shared" si="3"/>
        <v>80.41</v>
      </c>
      <c r="I82" s="22">
        <f>IF(H82="缺考","",COUNTIFS($C$3:$C$885,$C82,$D$3:$D$885,$D82,$H$3:$H$885,"&gt;"&amp;$H82)+1)</f>
        <v>4</v>
      </c>
      <c r="J82" s="13" t="s">
        <v>22</v>
      </c>
      <c r="K82" s="24">
        <v>132</v>
      </c>
      <c r="L82" s="22"/>
    </row>
    <row r="83" customHeight="1" spans="1:12">
      <c r="A83" s="13" t="s">
        <v>143</v>
      </c>
      <c r="B83" s="13"/>
      <c r="C83" s="13" t="s">
        <v>139</v>
      </c>
      <c r="D83" s="13" t="s">
        <v>123</v>
      </c>
      <c r="E83" s="13">
        <v>20201024875</v>
      </c>
      <c r="F83" s="15">
        <v>70.35</v>
      </c>
      <c r="G83" s="15">
        <v>81.9</v>
      </c>
      <c r="H83" s="16">
        <f t="shared" si="3"/>
        <v>76.125</v>
      </c>
      <c r="I83" s="22">
        <f>IF(H83="缺考","",COUNTIFS($C$3:$C$885,$C83,$D$3:$D$885,$D83,$H$3:$H$885,"&gt;"&amp;$H83)+1)</f>
        <v>5</v>
      </c>
      <c r="J83" s="13" t="s">
        <v>22</v>
      </c>
      <c r="K83" s="24">
        <v>129</v>
      </c>
      <c r="L83" s="22"/>
    </row>
    <row r="84" customHeight="1" spans="1:12">
      <c r="A84" s="13" t="s">
        <v>144</v>
      </c>
      <c r="B84" s="13"/>
      <c r="C84" s="13" t="s">
        <v>139</v>
      </c>
      <c r="D84" s="13" t="s">
        <v>123</v>
      </c>
      <c r="E84" s="13">
        <v>20201024856</v>
      </c>
      <c r="F84" s="15">
        <v>70.89</v>
      </c>
      <c r="G84" s="15">
        <v>80.8</v>
      </c>
      <c r="H84" s="16">
        <f t="shared" si="3"/>
        <v>75.845</v>
      </c>
      <c r="I84" s="22">
        <f>IF(H84="缺考","",COUNTIFS($C$3:$C$885,$C84,$D$3:$D$885,$D84,$H$3:$H$885,"&gt;"&amp;$H84)+1)</f>
        <v>6</v>
      </c>
      <c r="J84" s="13" t="s">
        <v>22</v>
      </c>
      <c r="K84" s="24">
        <v>131</v>
      </c>
      <c r="L84" s="22"/>
    </row>
    <row r="85" customHeight="1" spans="1:12">
      <c r="A85" s="13" t="s">
        <v>145</v>
      </c>
      <c r="B85" s="13"/>
      <c r="C85" s="13" t="s">
        <v>139</v>
      </c>
      <c r="D85" s="13" t="s">
        <v>123</v>
      </c>
      <c r="E85" s="13">
        <v>20201024842</v>
      </c>
      <c r="F85" s="15">
        <v>71.78</v>
      </c>
      <c r="G85" s="15">
        <v>78.3</v>
      </c>
      <c r="H85" s="16">
        <f t="shared" si="3"/>
        <v>75.04</v>
      </c>
      <c r="I85" s="22">
        <f>IF(H85="缺考","",COUNTIFS($C$3:$C$885,$C85,$D$3:$D$885,$D85,$H$3:$H$885,"&gt;"&amp;$H85)+1)</f>
        <v>7</v>
      </c>
      <c r="J85" s="13" t="s">
        <v>22</v>
      </c>
      <c r="K85" s="24">
        <v>121</v>
      </c>
      <c r="L85" s="22"/>
    </row>
    <row r="86" customHeight="1" spans="1:12">
      <c r="A86" s="13" t="s">
        <v>146</v>
      </c>
      <c r="B86" s="13"/>
      <c r="C86" s="13" t="s">
        <v>139</v>
      </c>
      <c r="D86" s="13" t="s">
        <v>123</v>
      </c>
      <c r="E86" s="13">
        <v>20201024863</v>
      </c>
      <c r="F86" s="15">
        <v>68.39</v>
      </c>
      <c r="G86" s="15">
        <v>81.3</v>
      </c>
      <c r="H86" s="16">
        <f t="shared" si="3"/>
        <v>74.845</v>
      </c>
      <c r="I86" s="22">
        <f>IF(H86="缺考","",COUNTIFS($C$3:$C$885,$C86,$D$3:$D$885,$D86,$H$3:$H$885,"&gt;"&amp;$H86)+1)</f>
        <v>8</v>
      </c>
      <c r="J86" s="13" t="s">
        <v>22</v>
      </c>
      <c r="K86" s="24">
        <v>120</v>
      </c>
      <c r="L86" s="22"/>
    </row>
    <row r="87" customHeight="1" spans="1:12">
      <c r="A87" s="13" t="s">
        <v>147</v>
      </c>
      <c r="B87" s="13"/>
      <c r="C87" s="13" t="s">
        <v>139</v>
      </c>
      <c r="D87" s="13" t="s">
        <v>123</v>
      </c>
      <c r="E87" s="13">
        <v>20201024836</v>
      </c>
      <c r="F87" s="15">
        <v>68.03</v>
      </c>
      <c r="G87" s="15">
        <v>77.2</v>
      </c>
      <c r="H87" s="16">
        <f t="shared" si="3"/>
        <v>72.615</v>
      </c>
      <c r="I87" s="22">
        <f>IF(H87="缺考","",COUNTIFS($C$3:$C$885,$C87,$D$3:$D$885,$D87,$H$3:$H$885,"&gt;"&amp;$H87)+1)</f>
        <v>9</v>
      </c>
      <c r="J87" s="13" t="s">
        <v>22</v>
      </c>
      <c r="K87" s="24">
        <v>125</v>
      </c>
      <c r="L87" s="22"/>
    </row>
    <row r="88" customHeight="1" spans="1:12">
      <c r="A88" s="13" t="s">
        <v>148</v>
      </c>
      <c r="B88" s="13"/>
      <c r="C88" s="13" t="s">
        <v>139</v>
      </c>
      <c r="D88" s="13" t="s">
        <v>123</v>
      </c>
      <c r="E88" s="13">
        <v>20201024846</v>
      </c>
      <c r="F88" s="15">
        <v>68.03</v>
      </c>
      <c r="G88" s="15">
        <v>77</v>
      </c>
      <c r="H88" s="16">
        <f t="shared" si="3"/>
        <v>72.515</v>
      </c>
      <c r="I88" s="22">
        <f>IF(H88="缺考","",COUNTIFS($C$3:$C$885,$C88,$D$3:$D$885,$D88,$H$3:$H$885,"&gt;"&amp;$H88)+1)</f>
        <v>10</v>
      </c>
      <c r="J88" s="13" t="s">
        <v>22</v>
      </c>
      <c r="K88" s="24">
        <v>128</v>
      </c>
      <c r="L88" s="22"/>
    </row>
    <row r="89" ht="50" customHeight="1" spans="1:12">
      <c r="A89" s="26" t="s">
        <v>149</v>
      </c>
      <c r="B89" s="26"/>
      <c r="C89" s="26"/>
      <c r="D89" s="26"/>
      <c r="E89" s="26"/>
      <c r="F89" s="26"/>
      <c r="G89" s="26"/>
      <c r="H89" s="26"/>
      <c r="I89" s="26"/>
      <c r="J89" s="26"/>
      <c r="K89" s="26"/>
      <c r="L89" s="26"/>
    </row>
  </sheetData>
  <sortState ref="A3:M88">
    <sortCondition ref="C3:C88"/>
    <sortCondition ref="D3:D88" descending="1"/>
    <sortCondition ref="I3:I88"/>
  </sortState>
  <mergeCells count="20">
    <mergeCell ref="A1:L1"/>
    <mergeCell ref="A89:L89"/>
    <mergeCell ref="B3:B14"/>
    <mergeCell ref="B15:B17"/>
    <mergeCell ref="B18:B19"/>
    <mergeCell ref="B20:B25"/>
    <mergeCell ref="B27:B29"/>
    <mergeCell ref="B30:B32"/>
    <mergeCell ref="B33:B35"/>
    <mergeCell ref="B36:B38"/>
    <mergeCell ref="B39:B44"/>
    <mergeCell ref="B45:B47"/>
    <mergeCell ref="B48:B50"/>
    <mergeCell ref="B51:B53"/>
    <mergeCell ref="B54:B56"/>
    <mergeCell ref="B57:B62"/>
    <mergeCell ref="B63:B65"/>
    <mergeCell ref="B66:B71"/>
    <mergeCell ref="B72:B78"/>
    <mergeCell ref="B79:B8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dc:creator>
  <cp:lastModifiedBy>jasmine</cp:lastModifiedBy>
  <dcterms:created xsi:type="dcterms:W3CDTF">2020-10-27T06:51:00Z</dcterms:created>
  <dcterms:modified xsi:type="dcterms:W3CDTF">2020-12-03T06:47:04Z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