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<sst xmlns="http://schemas.openxmlformats.org/spreadsheetml/2006/main" count="1365" uniqueCount="881">
  <si>
    <t>2020年东辽县事业单位公开（专项）招聘工作人员总成绩公布</t>
  </si>
  <si>
    <t>复核员签字：</t>
  </si>
  <si>
    <t>监督员签字：</t>
  </si>
  <si>
    <t>序号</t>
  </si>
  <si>
    <t>姓名</t>
  </si>
  <si>
    <t>身份证号</t>
  </si>
  <si>
    <t>报考部门</t>
  </si>
  <si>
    <t>报考职位</t>
  </si>
  <si>
    <t>招考人数</t>
  </si>
  <si>
    <t>笔试成绩</t>
  </si>
  <si>
    <t>笔试成绩折合</t>
  </si>
  <si>
    <t>面试成绩</t>
  </si>
  <si>
    <t>面试成绩折合</t>
  </si>
  <si>
    <t>总成绩</t>
  </si>
  <si>
    <t>名次</t>
  </si>
  <si>
    <t>韩志强</t>
  </si>
  <si>
    <t>220422199408166218</t>
  </si>
  <si>
    <t>东辽县粮油检验监测站</t>
  </si>
  <si>
    <t>村（社区）党组织书记（九级职员）</t>
  </si>
  <si>
    <t>65.89</t>
  </si>
  <si>
    <t>肖鑫</t>
  </si>
  <si>
    <t>22042219900716203X</t>
  </si>
  <si>
    <t>69.49</t>
  </si>
  <si>
    <t>钟元</t>
  </si>
  <si>
    <t>22040219960629221X</t>
  </si>
  <si>
    <t>东辽县应急救援中心</t>
  </si>
  <si>
    <t>道路运输救援保障员（专业技术初级）</t>
  </si>
  <si>
    <t>71.73</t>
  </si>
  <si>
    <t>夏远佳</t>
  </si>
  <si>
    <t>220402198707313011</t>
  </si>
  <si>
    <t>东辽县社会治理服务中心</t>
  </si>
  <si>
    <t>法律咨询员（专业技术初级）</t>
  </si>
  <si>
    <t>78.89</t>
  </si>
  <si>
    <t>杨若涵</t>
  </si>
  <si>
    <t>22052319920507012X</t>
  </si>
  <si>
    <t>77.26</t>
  </si>
  <si>
    <t>田宇</t>
  </si>
  <si>
    <t>220402199111163010</t>
  </si>
  <si>
    <t>76.62</t>
  </si>
  <si>
    <t>丁国辉</t>
  </si>
  <si>
    <t>220422198702280834</t>
  </si>
  <si>
    <t>计算机管理员（专业技术初级）</t>
  </si>
  <si>
    <t>81.97</t>
  </si>
  <si>
    <t>徐家其</t>
  </si>
  <si>
    <t>220402199103296411</t>
  </si>
  <si>
    <t>78.36</t>
  </si>
  <si>
    <t>赵光志</t>
  </si>
  <si>
    <t>220521199201086017</t>
  </si>
  <si>
    <t>76.84</t>
  </si>
  <si>
    <t>孔令禹</t>
  </si>
  <si>
    <t>220203199502013939</t>
  </si>
  <si>
    <t>81.22</t>
  </si>
  <si>
    <t>雷达</t>
  </si>
  <si>
    <t>220402198908141412</t>
  </si>
  <si>
    <t>79.82</t>
  </si>
  <si>
    <t>隋月鹏</t>
  </si>
  <si>
    <t>152322198710013179</t>
  </si>
  <si>
    <t>81.36</t>
  </si>
  <si>
    <t>林泓成</t>
  </si>
  <si>
    <t>220402199606043619</t>
  </si>
  <si>
    <t>东辽县蚕业站</t>
  </si>
  <si>
    <t>技术员（专业技术初级）</t>
  </si>
  <si>
    <t>73.60</t>
  </si>
  <si>
    <t>代浩然</t>
  </si>
  <si>
    <t>22042119950401412X</t>
  </si>
  <si>
    <t>东辽县科学技术馆</t>
  </si>
  <si>
    <t>科普网宣员（专业技术初级）</t>
  </si>
  <si>
    <t>73.97</t>
  </si>
  <si>
    <t>张宏伟</t>
  </si>
  <si>
    <t>220422199406092411</t>
  </si>
  <si>
    <t>77.88</t>
  </si>
  <si>
    <t>李明远</t>
  </si>
  <si>
    <t>211202199006261530</t>
  </si>
  <si>
    <t>75.11</t>
  </si>
  <si>
    <t>张欣琦</t>
  </si>
  <si>
    <t>220422199802062062</t>
  </si>
  <si>
    <t>东辽县老龄工作服务中心</t>
  </si>
  <si>
    <t>老年人健康管理员（专业技术初级）</t>
  </si>
  <si>
    <t>73.38</t>
  </si>
  <si>
    <t>杨航</t>
  </si>
  <si>
    <t>220182199707056043</t>
  </si>
  <si>
    <t>73.85</t>
  </si>
  <si>
    <t>伍俊颖</t>
  </si>
  <si>
    <t>220402199811053648</t>
  </si>
  <si>
    <t>64.86</t>
  </si>
  <si>
    <t>霍雨希</t>
  </si>
  <si>
    <t>22042219951229042X</t>
  </si>
  <si>
    <t>东辽县财政投资评审中心</t>
  </si>
  <si>
    <t>市政评审员（九级职员）</t>
  </si>
  <si>
    <t>77.61</t>
  </si>
  <si>
    <t>宋爽</t>
  </si>
  <si>
    <t>220422199602225920</t>
  </si>
  <si>
    <t>74.25</t>
  </si>
  <si>
    <t>栾越祺</t>
  </si>
  <si>
    <t>220402199506131427</t>
  </si>
  <si>
    <t>76.74</t>
  </si>
  <si>
    <t>刘晨阳</t>
  </si>
  <si>
    <t>220402198603194417</t>
  </si>
  <si>
    <t>东辽县疾病预防控制中心</t>
  </si>
  <si>
    <t>卫生检验员（专业技术初级）</t>
  </si>
  <si>
    <t>79.84</t>
  </si>
  <si>
    <t>陈怀学</t>
  </si>
  <si>
    <t>220303198608013014</t>
  </si>
  <si>
    <t>79.00</t>
  </si>
  <si>
    <t>李超南</t>
  </si>
  <si>
    <t>220422199102060023</t>
  </si>
  <si>
    <t>78.49</t>
  </si>
  <si>
    <t>陈妍</t>
  </si>
  <si>
    <t>220403198907073944</t>
  </si>
  <si>
    <t>文字综合 （专业技术初级）</t>
  </si>
  <si>
    <t>81.96</t>
  </si>
  <si>
    <t>张媛媛</t>
  </si>
  <si>
    <t>220402199211234429</t>
  </si>
  <si>
    <t>79.75</t>
  </si>
  <si>
    <t>刘继辉</t>
  </si>
  <si>
    <t>220283198501043113</t>
  </si>
  <si>
    <t>76.48</t>
  </si>
  <si>
    <t>谢昊霖</t>
  </si>
  <si>
    <t>220524199602060052</t>
  </si>
  <si>
    <t>文字综合（九级职员）</t>
  </si>
  <si>
    <t>86.49</t>
  </si>
  <si>
    <t>刘芋茜</t>
  </si>
  <si>
    <t>220322199809269263</t>
  </si>
  <si>
    <t>84.62</t>
  </si>
  <si>
    <t>刘洋</t>
  </si>
  <si>
    <t>22038219961206536X</t>
  </si>
  <si>
    <t>84.12</t>
  </si>
  <si>
    <t>姬晓丽</t>
  </si>
  <si>
    <t>370681199612137645</t>
  </si>
  <si>
    <t>东辽县退役军人服务中心</t>
  </si>
  <si>
    <t>77.36</t>
  </si>
  <si>
    <t>朱禹霖</t>
  </si>
  <si>
    <t>220422199803162823</t>
  </si>
  <si>
    <t>64.02</t>
  </si>
  <si>
    <t>邵兵</t>
  </si>
  <si>
    <t>220402199805263622</t>
  </si>
  <si>
    <t>63.95</t>
  </si>
  <si>
    <t>熊传斌</t>
  </si>
  <si>
    <t>22062119900220053X</t>
  </si>
  <si>
    <t>文字综合（专业技术初级）</t>
  </si>
  <si>
    <t>76.71</t>
  </si>
  <si>
    <t>刘佳</t>
  </si>
  <si>
    <t>211223199602120429</t>
  </si>
  <si>
    <t>75.10</t>
  </si>
  <si>
    <t>关爽</t>
  </si>
  <si>
    <t>220402199806085020</t>
  </si>
  <si>
    <t>71.38</t>
  </si>
  <si>
    <t>付苗苗</t>
  </si>
  <si>
    <t>220524199607200042</t>
  </si>
  <si>
    <t>东辽县人力资源和社会保障信息中心</t>
  </si>
  <si>
    <t>信息管理员（九级职员）</t>
  </si>
  <si>
    <t>79.37</t>
  </si>
  <si>
    <t>刘笑言</t>
  </si>
  <si>
    <t>220403199711043924</t>
  </si>
  <si>
    <t>70.13</t>
  </si>
  <si>
    <t>袁浩文</t>
  </si>
  <si>
    <t>220402199704080034</t>
  </si>
  <si>
    <t>69.78</t>
  </si>
  <si>
    <t>胡璎娜</t>
  </si>
  <si>
    <t>22032219980310760X</t>
  </si>
  <si>
    <t>信息管理员（专业技术初级）</t>
  </si>
  <si>
    <t>74.21</t>
  </si>
  <si>
    <t>成志良</t>
  </si>
  <si>
    <t>220402199801100017</t>
  </si>
  <si>
    <t>70.88</t>
  </si>
  <si>
    <t>陈林</t>
  </si>
  <si>
    <t>220422199702155616</t>
  </si>
  <si>
    <t>69.02</t>
  </si>
  <si>
    <t>栾淇贺</t>
  </si>
  <si>
    <t>220422199712180022</t>
  </si>
  <si>
    <t>综合管理（九级职员）</t>
  </si>
  <si>
    <t>77.65</t>
  </si>
  <si>
    <t>栾语萱</t>
  </si>
  <si>
    <t>220422199703070024</t>
  </si>
  <si>
    <t>59.26</t>
  </si>
  <si>
    <t>王春一</t>
  </si>
  <si>
    <t>220524199606250013</t>
  </si>
  <si>
    <t>东辽县经济开发区管理委员会</t>
  </si>
  <si>
    <t>综合信息处理员（九级职员）</t>
  </si>
  <si>
    <t>姜殿科</t>
  </si>
  <si>
    <t>220421199602165116</t>
  </si>
  <si>
    <t>75.99</t>
  </si>
  <si>
    <t>张晶雯</t>
  </si>
  <si>
    <t>220402199605022226</t>
  </si>
  <si>
    <t>80.64</t>
  </si>
  <si>
    <t>姜竹伟</t>
  </si>
  <si>
    <t>220402199010293019</t>
  </si>
  <si>
    <t>东辽县安石镇第二中心小学校</t>
  </si>
  <si>
    <t>小学数学教师（专业技术初级）</t>
  </si>
  <si>
    <t>76.96</t>
  </si>
  <si>
    <t>董爽</t>
  </si>
  <si>
    <t>211481199112084220</t>
  </si>
  <si>
    <t>72.15</t>
  </si>
  <si>
    <t>刘玉凯</t>
  </si>
  <si>
    <t>220421199305282922</t>
  </si>
  <si>
    <t>65.91</t>
  </si>
  <si>
    <t>孙安</t>
  </si>
  <si>
    <t>220422199304205024</t>
  </si>
  <si>
    <t>东辽县安石镇第一中心小学校小学校</t>
  </si>
  <si>
    <t>78.40</t>
  </si>
  <si>
    <t>张鹤</t>
  </si>
  <si>
    <t>220422199102034183</t>
  </si>
  <si>
    <t>75.53</t>
  </si>
  <si>
    <t>张丽杰</t>
  </si>
  <si>
    <t>220402198409166420</t>
  </si>
  <si>
    <t>76.08</t>
  </si>
  <si>
    <t>宋珈熠</t>
  </si>
  <si>
    <t>220402199809100847</t>
  </si>
  <si>
    <t>东辽县白泉镇第一中心小学校</t>
  </si>
  <si>
    <t>89.82</t>
  </si>
  <si>
    <t>石健玮</t>
  </si>
  <si>
    <t>210321199804301465</t>
  </si>
  <si>
    <t>77.33</t>
  </si>
  <si>
    <t>于小航</t>
  </si>
  <si>
    <t>220422199812010821</t>
  </si>
  <si>
    <t>85.01</t>
  </si>
  <si>
    <t>常爽</t>
  </si>
  <si>
    <t>22032319970216082X</t>
  </si>
  <si>
    <t>66.07</t>
  </si>
  <si>
    <t>王月</t>
  </si>
  <si>
    <t>220421199802162729</t>
  </si>
  <si>
    <t>63.22</t>
  </si>
  <si>
    <t>孙梓铭</t>
  </si>
  <si>
    <t>220422199606090023</t>
  </si>
  <si>
    <t>88.57</t>
  </si>
  <si>
    <t>程琳</t>
  </si>
  <si>
    <t>220402199802250025</t>
  </si>
  <si>
    <t>72.68</t>
  </si>
  <si>
    <t>赵晗旭</t>
  </si>
  <si>
    <t>220282199908031745</t>
  </si>
  <si>
    <t>63.75</t>
  </si>
  <si>
    <t>毕朋</t>
  </si>
  <si>
    <t>220722199106073215</t>
  </si>
  <si>
    <t>60.19</t>
  </si>
  <si>
    <t>吕思瑶</t>
  </si>
  <si>
    <t>220403199908142328</t>
  </si>
  <si>
    <t>东辽县甲山乡中心小学校</t>
  </si>
  <si>
    <t>71.62</t>
  </si>
  <si>
    <t>郝秋实</t>
  </si>
  <si>
    <t>22040219971017562X</t>
  </si>
  <si>
    <t>68.76</t>
  </si>
  <si>
    <t>祝宇巍</t>
  </si>
  <si>
    <t>220422199907270028</t>
  </si>
  <si>
    <t>东辽县建安镇中心小学校</t>
  </si>
  <si>
    <t>80.70</t>
  </si>
  <si>
    <t>韩东岑</t>
  </si>
  <si>
    <t>220421199908100219</t>
  </si>
  <si>
    <t>64.83</t>
  </si>
  <si>
    <t>丁杨</t>
  </si>
  <si>
    <t>220122199710214325</t>
  </si>
  <si>
    <t>76.43</t>
  </si>
  <si>
    <t>李飞飞</t>
  </si>
  <si>
    <t>22038219970814162X</t>
  </si>
  <si>
    <t>黄娟</t>
  </si>
  <si>
    <t>220322199707298565</t>
  </si>
  <si>
    <t>62.85</t>
  </si>
  <si>
    <t>彭武骥</t>
  </si>
  <si>
    <t>220422199709183513</t>
  </si>
  <si>
    <t>66.78</t>
  </si>
  <si>
    <t>马金玲</t>
  </si>
  <si>
    <t>152301199803181545</t>
  </si>
  <si>
    <t>东辽县金洲乡中心小学校</t>
  </si>
  <si>
    <t>62.69</t>
  </si>
  <si>
    <t>吴宛航</t>
  </si>
  <si>
    <t>220421200007200365</t>
  </si>
  <si>
    <t>57.70</t>
  </si>
  <si>
    <t>迟玖</t>
  </si>
  <si>
    <t>22042219980408242x</t>
  </si>
  <si>
    <t>东辽县渭津镇中心小学校</t>
  </si>
  <si>
    <t>王迪</t>
  </si>
  <si>
    <t>211324199810010023</t>
  </si>
  <si>
    <t>70.90</t>
  </si>
  <si>
    <t>吕岱璘</t>
  </si>
  <si>
    <t>22058119980526057X</t>
  </si>
  <si>
    <t>75.54</t>
  </si>
  <si>
    <t>臧若雯</t>
  </si>
  <si>
    <t>220422199905220828</t>
  </si>
  <si>
    <t>东辽县安石镇第一中心小学校</t>
  </si>
  <si>
    <t>小学语文教师（专业技术初级）</t>
  </si>
  <si>
    <t>66.25</t>
  </si>
  <si>
    <t>杨文兰</t>
  </si>
  <si>
    <t>220403199612010529</t>
  </si>
  <si>
    <t>东辽县安恕镇第一中心小学校小学校</t>
  </si>
  <si>
    <t>74.31</t>
  </si>
  <si>
    <t>牛春棋</t>
  </si>
  <si>
    <t>22042219940626122x</t>
  </si>
  <si>
    <t>75.18</t>
  </si>
  <si>
    <t>寇春洋</t>
  </si>
  <si>
    <t>22042219920206411X</t>
  </si>
  <si>
    <t>69.64</t>
  </si>
  <si>
    <t>朴思佳</t>
  </si>
  <si>
    <t>220422200107010020</t>
  </si>
  <si>
    <t>83.58</t>
  </si>
  <si>
    <t>李冰</t>
  </si>
  <si>
    <t>220422199906164725</t>
  </si>
  <si>
    <t>73.57</t>
  </si>
  <si>
    <t>历娜</t>
  </si>
  <si>
    <t>220422199712234123</t>
  </si>
  <si>
    <t>66.94</t>
  </si>
  <si>
    <t>康晓静</t>
  </si>
  <si>
    <t>220422199704201620</t>
  </si>
  <si>
    <t>60.35</t>
  </si>
  <si>
    <t>苏赢铎</t>
  </si>
  <si>
    <t>220422199901190027</t>
  </si>
  <si>
    <t>66.98</t>
  </si>
  <si>
    <t>陈慧文</t>
  </si>
  <si>
    <t>220422199807102828</t>
  </si>
  <si>
    <t>潘淑秀</t>
  </si>
  <si>
    <t>220422199611151222</t>
  </si>
  <si>
    <t>刘欣伟</t>
  </si>
  <si>
    <t>220422199803074727</t>
  </si>
  <si>
    <t>69.65</t>
  </si>
  <si>
    <t>侯翔宇</t>
  </si>
  <si>
    <t>220422199612282021</t>
  </si>
  <si>
    <t>58.94</t>
  </si>
  <si>
    <t>王丽娜</t>
  </si>
  <si>
    <t>220422199501132063</t>
  </si>
  <si>
    <t>58.40</t>
  </si>
  <si>
    <t>孙丽影</t>
  </si>
  <si>
    <t>220422199210234721</t>
  </si>
  <si>
    <t>64.10</t>
  </si>
  <si>
    <t>王思远</t>
  </si>
  <si>
    <t>220422199301064721</t>
  </si>
  <si>
    <t>58.04</t>
  </si>
  <si>
    <t>张弦</t>
  </si>
  <si>
    <t>220422199704210041</t>
  </si>
  <si>
    <t>东辽县安恕镇第二中心小学校</t>
  </si>
  <si>
    <t>小学学前教师（专业技术初级）</t>
  </si>
  <si>
    <t>81.25</t>
  </si>
  <si>
    <t>王露露</t>
  </si>
  <si>
    <t>220422199512154129</t>
  </si>
  <si>
    <t>56.99</t>
  </si>
  <si>
    <t>温书亚</t>
  </si>
  <si>
    <t>220422199601242446</t>
  </si>
  <si>
    <t>55.73</t>
  </si>
  <si>
    <t>张薷戈</t>
  </si>
  <si>
    <t>220422199706110829</t>
  </si>
  <si>
    <t>81.98</t>
  </si>
  <si>
    <t>张韵涵</t>
  </si>
  <si>
    <t>220422199808100023</t>
  </si>
  <si>
    <t>71.81</t>
  </si>
  <si>
    <t>卜爽</t>
  </si>
  <si>
    <t>211223199808260021</t>
  </si>
  <si>
    <t>68.37</t>
  </si>
  <si>
    <t>霍建楠</t>
  </si>
  <si>
    <t>211224199701018629</t>
  </si>
  <si>
    <t>东辽县辽河源镇中心小学校</t>
  </si>
  <si>
    <t>80.54</t>
  </si>
  <si>
    <t>李思明</t>
  </si>
  <si>
    <t>220403199708053929</t>
  </si>
  <si>
    <t>79.28</t>
  </si>
  <si>
    <t>侯佳琦</t>
  </si>
  <si>
    <t>220402199805150820</t>
  </si>
  <si>
    <t>80.89</t>
  </si>
  <si>
    <t>倪艳艳</t>
  </si>
  <si>
    <t>220421199808094720</t>
  </si>
  <si>
    <t>76.80</t>
  </si>
  <si>
    <t>李佳莹</t>
  </si>
  <si>
    <t>220402199710102228</t>
  </si>
  <si>
    <t>77.68</t>
  </si>
  <si>
    <t>贾静雯</t>
  </si>
  <si>
    <t>220422199606020041</t>
  </si>
  <si>
    <t>81.95</t>
  </si>
  <si>
    <t>周晶</t>
  </si>
  <si>
    <t>220422199506285923</t>
  </si>
  <si>
    <t>东辽县平岗镇中心小学校</t>
  </si>
  <si>
    <t>74.64</t>
  </si>
  <si>
    <t>葛文博</t>
  </si>
  <si>
    <t>152223199408255228</t>
  </si>
  <si>
    <t>81.62</t>
  </si>
  <si>
    <t>王影</t>
  </si>
  <si>
    <t>220422199601030822</t>
  </si>
  <si>
    <t>鲁铭</t>
  </si>
  <si>
    <t>220421199403283128</t>
  </si>
  <si>
    <t>74.10</t>
  </si>
  <si>
    <t>赵天舒</t>
  </si>
  <si>
    <t>220421199602120049</t>
  </si>
  <si>
    <t>80.55</t>
  </si>
  <si>
    <t>朱冬雪</t>
  </si>
  <si>
    <t>220422199305060023</t>
  </si>
  <si>
    <t>76.07</t>
  </si>
  <si>
    <t>刘东洋</t>
  </si>
  <si>
    <t>220422199110242820</t>
  </si>
  <si>
    <t>77.51</t>
  </si>
  <si>
    <t>赵欣宇</t>
  </si>
  <si>
    <t>220422199807101622</t>
  </si>
  <si>
    <t>75.90</t>
  </si>
  <si>
    <t>贺星舒</t>
  </si>
  <si>
    <t>220822199609120023</t>
  </si>
  <si>
    <t>83.94</t>
  </si>
  <si>
    <t>高旭</t>
  </si>
  <si>
    <t>220322199809091581</t>
  </si>
  <si>
    <t>东辽县泉太镇中心小学校</t>
  </si>
  <si>
    <t>张红</t>
  </si>
  <si>
    <t>220422199807163225</t>
  </si>
  <si>
    <t>81.79</t>
  </si>
  <si>
    <t>孙佳杉</t>
  </si>
  <si>
    <t>220422199801234125</t>
  </si>
  <si>
    <t>80.18</t>
  </si>
  <si>
    <t>陈思浓</t>
  </si>
  <si>
    <t>220303199603313629</t>
  </si>
  <si>
    <t>张月</t>
  </si>
  <si>
    <t>220422199711073225</t>
  </si>
  <si>
    <t>72.86</t>
  </si>
  <si>
    <t>闫玮</t>
  </si>
  <si>
    <t>220422199605041625</t>
  </si>
  <si>
    <t>林芷伊</t>
  </si>
  <si>
    <t>220402199405270022</t>
  </si>
  <si>
    <t>83.40</t>
  </si>
  <si>
    <t>刘婉</t>
  </si>
  <si>
    <t>222426199110095522</t>
  </si>
  <si>
    <t>79.81</t>
  </si>
  <si>
    <t>220422199309152048</t>
  </si>
  <si>
    <t>王婧</t>
  </si>
  <si>
    <t>220581199611211681</t>
  </si>
  <si>
    <t>吴婷婷</t>
  </si>
  <si>
    <t>220421198810063945</t>
  </si>
  <si>
    <t>82.85</t>
  </si>
  <si>
    <t>陈星竹</t>
  </si>
  <si>
    <t>220403199407313926</t>
  </si>
  <si>
    <t>于洪丽</t>
  </si>
  <si>
    <t>220421199612232343</t>
  </si>
  <si>
    <t>80.20</t>
  </si>
  <si>
    <t>李海良</t>
  </si>
  <si>
    <t>152127198912143319</t>
  </si>
  <si>
    <t>79.47</t>
  </si>
  <si>
    <t>李欣峣</t>
  </si>
  <si>
    <t>220402199501041449</t>
  </si>
  <si>
    <t>81.43</t>
  </si>
  <si>
    <t>杨琦</t>
  </si>
  <si>
    <t>220322199712184589</t>
  </si>
  <si>
    <t>东辽县云顶镇中心小学校</t>
  </si>
  <si>
    <t>66.26</t>
  </si>
  <si>
    <t>王松</t>
  </si>
  <si>
    <t>220182199510242125</t>
  </si>
  <si>
    <t>66.79</t>
  </si>
  <si>
    <t>王雨咚</t>
  </si>
  <si>
    <t>220422199609104726</t>
  </si>
  <si>
    <t>东辽县足民乡中心小学校</t>
  </si>
  <si>
    <t>71.43</t>
  </si>
  <si>
    <t>王炳涵</t>
  </si>
  <si>
    <t>220183199802011018</t>
  </si>
  <si>
    <t>73.93</t>
  </si>
  <si>
    <t>杜赫</t>
  </si>
  <si>
    <t>220422199703244127</t>
  </si>
  <si>
    <t>东辽县特殊教育学校</t>
  </si>
  <si>
    <t>特殊教育体育教师（专业技术初级）</t>
  </si>
  <si>
    <t>68.40</t>
  </si>
  <si>
    <t>李佳</t>
  </si>
  <si>
    <t>220422199605086225</t>
  </si>
  <si>
    <t>小学美术教师（专业技术初级）</t>
  </si>
  <si>
    <t>80.19</t>
  </si>
  <si>
    <t>张江月</t>
  </si>
  <si>
    <t>220422199702243843</t>
  </si>
  <si>
    <t>75.73</t>
  </si>
  <si>
    <t>李铎</t>
  </si>
  <si>
    <t>220106199507160835</t>
  </si>
  <si>
    <t>73.20</t>
  </si>
  <si>
    <t>古越</t>
  </si>
  <si>
    <t>220581199803241201</t>
  </si>
  <si>
    <t>79.99</t>
  </si>
  <si>
    <t>栾皓然</t>
  </si>
  <si>
    <t>220403199704220021</t>
  </si>
  <si>
    <t>78.75</t>
  </si>
  <si>
    <t>王俊熹</t>
  </si>
  <si>
    <t>220403199802052316</t>
  </si>
  <si>
    <t>73.03</t>
  </si>
  <si>
    <t>颜炜</t>
  </si>
  <si>
    <t>220421199502052544</t>
  </si>
  <si>
    <t>东辽县凌云乡中心小学校</t>
  </si>
  <si>
    <t>86.24</t>
  </si>
  <si>
    <t>孟小驹</t>
  </si>
  <si>
    <t>220403199810011522</t>
  </si>
  <si>
    <t>84.99</t>
  </si>
  <si>
    <t>滕琳</t>
  </si>
  <si>
    <t>220582199706292329</t>
  </si>
  <si>
    <t>78.04</t>
  </si>
  <si>
    <t>李晓娇</t>
  </si>
  <si>
    <t>220422199611260429</t>
  </si>
  <si>
    <t>耿梓童</t>
  </si>
  <si>
    <t>220402199711122247</t>
  </si>
  <si>
    <t>85.00</t>
  </si>
  <si>
    <t>郭鑫</t>
  </si>
  <si>
    <t>140109199806105528</t>
  </si>
  <si>
    <t>81.61</t>
  </si>
  <si>
    <t>姜明川</t>
  </si>
  <si>
    <t>220421199610020371</t>
  </si>
  <si>
    <t>李喆</t>
  </si>
  <si>
    <t>220382199808222515</t>
  </si>
  <si>
    <t>80.36</t>
  </si>
  <si>
    <t>林子晴</t>
  </si>
  <si>
    <t>220422199601274421</t>
  </si>
  <si>
    <t>76.27</t>
  </si>
  <si>
    <t>刘金梅</t>
  </si>
  <si>
    <t>220422199507094723</t>
  </si>
  <si>
    <t>88.39</t>
  </si>
  <si>
    <t>徐源</t>
  </si>
  <si>
    <t>220603199809150315</t>
  </si>
  <si>
    <t>73.05</t>
  </si>
  <si>
    <t>张禹</t>
  </si>
  <si>
    <t>22088219970907602X</t>
  </si>
  <si>
    <t>67.51</t>
  </si>
  <si>
    <t>张胜旗</t>
  </si>
  <si>
    <t>220421199805261917</t>
  </si>
  <si>
    <t>小学体育教师（专业技术初级）</t>
  </si>
  <si>
    <t>60.90</t>
  </si>
  <si>
    <t>赵明哲</t>
  </si>
  <si>
    <t>22042219970329081X</t>
  </si>
  <si>
    <t>72.52</t>
  </si>
  <si>
    <t>王焱</t>
  </si>
  <si>
    <t>220582199504091115</t>
  </si>
  <si>
    <t>71.79</t>
  </si>
  <si>
    <t>曹汝屹</t>
  </si>
  <si>
    <t>220621199709062521</t>
  </si>
  <si>
    <t>75.72</t>
  </si>
  <si>
    <t>费世淇</t>
  </si>
  <si>
    <t>220402199805103629</t>
  </si>
  <si>
    <t>65.17</t>
  </si>
  <si>
    <t>王志宇</t>
  </si>
  <si>
    <t>220881199506260912</t>
  </si>
  <si>
    <t>65.90</t>
  </si>
  <si>
    <t>王闻颢</t>
  </si>
  <si>
    <t>220421199703033139</t>
  </si>
  <si>
    <t>67.32</t>
  </si>
  <si>
    <t>陈泓锦</t>
  </si>
  <si>
    <t>220403199702243115</t>
  </si>
  <si>
    <t>丛航</t>
  </si>
  <si>
    <t>211224199703015413</t>
  </si>
  <si>
    <t>陈美旭</t>
  </si>
  <si>
    <t>220622199707130013</t>
  </si>
  <si>
    <t>79.29</t>
  </si>
  <si>
    <t>杨征伟</t>
  </si>
  <si>
    <t>220323199702182017</t>
  </si>
  <si>
    <t>50.52</t>
  </si>
  <si>
    <t>宫文轩</t>
  </si>
  <si>
    <t>220422199805301217</t>
  </si>
  <si>
    <t>63.39</t>
  </si>
  <si>
    <t>蔡明君</t>
  </si>
  <si>
    <t>220403199404081525</t>
  </si>
  <si>
    <t>76.78</t>
  </si>
  <si>
    <t>王运梁</t>
  </si>
  <si>
    <t>220281199712201830</t>
  </si>
  <si>
    <t>77.16</t>
  </si>
  <si>
    <t>王雨生</t>
  </si>
  <si>
    <t>220422199606051614</t>
  </si>
  <si>
    <t>66.62</t>
  </si>
  <si>
    <t>王志楠</t>
  </si>
  <si>
    <t>220882199710232915</t>
  </si>
  <si>
    <t>73.40</t>
  </si>
  <si>
    <t>娄志远</t>
  </si>
  <si>
    <t>220402199403085018</t>
  </si>
  <si>
    <t>赵雯杰</t>
  </si>
  <si>
    <t>220403199604172325</t>
  </si>
  <si>
    <t>东辽县人民医院</t>
  </si>
  <si>
    <t>护士（专业技术初级）</t>
  </si>
  <si>
    <t>82.51</t>
  </si>
  <si>
    <t>高超</t>
  </si>
  <si>
    <t>220421199702252719</t>
  </si>
  <si>
    <t>82.33</t>
  </si>
  <si>
    <t>王婷</t>
  </si>
  <si>
    <t>22040219960626442X</t>
  </si>
  <si>
    <t>赵晶</t>
  </si>
  <si>
    <t>220182199002053141</t>
  </si>
  <si>
    <t>东辽县传染病医院</t>
  </si>
  <si>
    <t>护士（专业技术初级） 女</t>
  </si>
  <si>
    <t>79.83</t>
  </si>
  <si>
    <t>张冰</t>
  </si>
  <si>
    <t>220282198808125029</t>
  </si>
  <si>
    <t>78.76</t>
  </si>
  <si>
    <t>徐欢欢</t>
  </si>
  <si>
    <t>220581198811154621</t>
  </si>
  <si>
    <t>77.85</t>
  </si>
  <si>
    <t>郑添艺</t>
  </si>
  <si>
    <t>220422199807110035</t>
  </si>
  <si>
    <t>护士（专业技术初级）男</t>
  </si>
  <si>
    <t>54.32</t>
  </si>
  <si>
    <t>赵思祺</t>
  </si>
  <si>
    <t>220421199611050812</t>
  </si>
  <si>
    <t>54.33</t>
  </si>
  <si>
    <t>王继峰</t>
  </si>
  <si>
    <t>220581199709032614</t>
  </si>
  <si>
    <t>53.45</t>
  </si>
  <si>
    <t>李雪莹</t>
  </si>
  <si>
    <t>220183199602170225</t>
  </si>
  <si>
    <t>护士（专业技术初级）女</t>
  </si>
  <si>
    <t>74.84</t>
  </si>
  <si>
    <t>王玥玥</t>
  </si>
  <si>
    <t>22042219980512162x</t>
  </si>
  <si>
    <t>68.77</t>
  </si>
  <si>
    <t>姜绮雯</t>
  </si>
  <si>
    <t>220421200001250361</t>
  </si>
  <si>
    <t>69.46</t>
  </si>
  <si>
    <t>刘帆</t>
  </si>
  <si>
    <t>220421199805121113</t>
  </si>
  <si>
    <t>技士（专业技术初级）</t>
  </si>
  <si>
    <t>45.02</t>
  </si>
  <si>
    <t>谭湘君</t>
  </si>
  <si>
    <t>220422199812111227</t>
  </si>
  <si>
    <t>45.38</t>
  </si>
  <si>
    <t>孙颖</t>
  </si>
  <si>
    <t>220422199606223826</t>
  </si>
  <si>
    <t>检验医生（专业技术初级）</t>
  </si>
  <si>
    <t>71.98</t>
  </si>
  <si>
    <t>陈奕达</t>
  </si>
  <si>
    <t>220402199608140017</t>
  </si>
  <si>
    <t>59.65</t>
  </si>
  <si>
    <t>秦宝圣</t>
  </si>
  <si>
    <t>220402198702205038</t>
  </si>
  <si>
    <t>临床医生（专业技术初级）</t>
  </si>
  <si>
    <t>66.08</t>
  </si>
  <si>
    <t>钟丽婷</t>
  </si>
  <si>
    <t>22042219960122204X</t>
  </si>
  <si>
    <t>69.30</t>
  </si>
  <si>
    <t>金鑫</t>
  </si>
  <si>
    <t>220422199601113249</t>
  </si>
  <si>
    <t>60.01</t>
  </si>
  <si>
    <t>李晗</t>
  </si>
  <si>
    <t>220402199606015626</t>
  </si>
  <si>
    <t>43.41</t>
  </si>
  <si>
    <t>刘海阳</t>
  </si>
  <si>
    <t>211223199504303029</t>
  </si>
  <si>
    <t>流行病现场调查员（专业技术初级）</t>
  </si>
  <si>
    <t>61.79</t>
  </si>
  <si>
    <t>康宁</t>
  </si>
  <si>
    <t>21142119981103682x</t>
  </si>
  <si>
    <t>31.98</t>
  </si>
  <si>
    <t>付春玲</t>
  </si>
  <si>
    <t>220382199510253343</t>
  </si>
  <si>
    <t>麻醉医生（专业技术初级）</t>
  </si>
  <si>
    <t>61.45</t>
  </si>
  <si>
    <t>曹振禹</t>
  </si>
  <si>
    <t>220183198801202213</t>
  </si>
  <si>
    <t>药剂师（专业技术初级）</t>
  </si>
  <si>
    <t>74.83</t>
  </si>
  <si>
    <t>李佳桧</t>
  </si>
  <si>
    <t>220403199610303125</t>
  </si>
  <si>
    <t>50.74</t>
  </si>
  <si>
    <t>张桐</t>
  </si>
  <si>
    <t>220422199412273825</t>
  </si>
  <si>
    <t>41.43</t>
  </si>
  <si>
    <t>郑美英</t>
  </si>
  <si>
    <t>220102199901174826</t>
  </si>
  <si>
    <t>医学检验士（专业技术初级）</t>
  </si>
  <si>
    <t>48.59</t>
  </si>
  <si>
    <t>王禹淅</t>
  </si>
  <si>
    <t>220402199903162227</t>
  </si>
  <si>
    <t>46.65</t>
  </si>
  <si>
    <t>张宇琦</t>
  </si>
  <si>
    <t>220422199909015311</t>
  </si>
  <si>
    <t>52.70</t>
  </si>
  <si>
    <t>柳勃宇</t>
  </si>
  <si>
    <t>220422199707020016</t>
  </si>
  <si>
    <t>影像医生（专业技术初级）</t>
  </si>
  <si>
    <t>62.72</t>
  </si>
  <si>
    <t>闫俊</t>
  </si>
  <si>
    <t>220112199902080058</t>
  </si>
  <si>
    <t>东辽县云顶镇中学校</t>
  </si>
  <si>
    <t>初中音乐教师（专业技术初级）</t>
  </si>
  <si>
    <t>李丹</t>
  </si>
  <si>
    <t>220723199610201841</t>
  </si>
  <si>
    <t>特殊教育教师 （专业技术初级）</t>
  </si>
  <si>
    <t>曹亚娟</t>
  </si>
  <si>
    <t>220283199701266826</t>
  </si>
  <si>
    <t>特殊教育教师（专业技术初级）</t>
  </si>
  <si>
    <t>84.64</t>
  </si>
  <si>
    <t>张碧莹</t>
  </si>
  <si>
    <t>220402199510194420</t>
  </si>
  <si>
    <t>69.48</t>
  </si>
  <si>
    <t>王童</t>
  </si>
  <si>
    <t>220403199704172322</t>
  </si>
  <si>
    <t>李宏宇</t>
  </si>
  <si>
    <t>220422199805062412</t>
  </si>
  <si>
    <t>陈曦</t>
  </si>
  <si>
    <t>220402199502043622</t>
  </si>
  <si>
    <t>73.76</t>
  </si>
  <si>
    <t>张启慧</t>
  </si>
  <si>
    <t>220403199802242320</t>
  </si>
  <si>
    <t>77.67</t>
  </si>
  <si>
    <t>刘殿航</t>
  </si>
  <si>
    <t>211221199503010336</t>
  </si>
  <si>
    <t>张世杰</t>
  </si>
  <si>
    <t>230183199906163229</t>
  </si>
  <si>
    <t>71.07</t>
  </si>
  <si>
    <t>许连杰</t>
  </si>
  <si>
    <t>220103199711271613</t>
  </si>
  <si>
    <t>小学特殊教育教师（专业技术初级）</t>
  </si>
  <si>
    <t>74.47</t>
  </si>
  <si>
    <t>刘蓉</t>
  </si>
  <si>
    <t>220422199908215629</t>
  </si>
  <si>
    <t>67.17</t>
  </si>
  <si>
    <t>郑舒文</t>
  </si>
  <si>
    <t>220422199703115923</t>
  </si>
  <si>
    <t>房鑫雨</t>
  </si>
  <si>
    <t>220422199902255929</t>
  </si>
  <si>
    <t>小学音乐教师（专业技术初级）</t>
  </si>
  <si>
    <t>68.22</t>
  </si>
  <si>
    <t>钟华</t>
  </si>
  <si>
    <t>220403199606031526</t>
  </si>
  <si>
    <t>东辽县白泉镇第二中心小学校</t>
  </si>
  <si>
    <t>81.42</t>
  </si>
  <si>
    <t>张海宁</t>
  </si>
  <si>
    <t>220283199303200661</t>
  </si>
  <si>
    <t>高文爽</t>
  </si>
  <si>
    <t>220403199306141520</t>
  </si>
  <si>
    <t>67.87</t>
  </si>
  <si>
    <t>王辰骄</t>
  </si>
  <si>
    <t>220402199409181422</t>
  </si>
  <si>
    <t>74.12</t>
  </si>
  <si>
    <t>高润泽</t>
  </si>
  <si>
    <t>220581199407110584</t>
  </si>
  <si>
    <t>62.51</t>
  </si>
  <si>
    <t>王珍珍</t>
  </si>
  <si>
    <t>510322199702105241</t>
  </si>
  <si>
    <t>76.25</t>
  </si>
  <si>
    <t>周庚</t>
  </si>
  <si>
    <t>220422199506250413</t>
  </si>
  <si>
    <t>67.13</t>
  </si>
  <si>
    <t>梁萌</t>
  </si>
  <si>
    <t>22042219970728322x</t>
  </si>
  <si>
    <t>74.29</t>
  </si>
  <si>
    <t>李雪</t>
  </si>
  <si>
    <t>220403198511253922</t>
  </si>
  <si>
    <t>72.51</t>
  </si>
  <si>
    <t>尤文超</t>
  </si>
  <si>
    <t>220422198604050023</t>
  </si>
  <si>
    <t>72.70</t>
  </si>
  <si>
    <t>宋俊楠</t>
  </si>
  <si>
    <t>220402198811050020</t>
  </si>
  <si>
    <t>64.98</t>
  </si>
  <si>
    <t>时鹤菲</t>
  </si>
  <si>
    <t>220402199809145623</t>
  </si>
  <si>
    <t>东辽县职业高级中学校</t>
  </si>
  <si>
    <t>财会专业教师（专业技术初级）</t>
  </si>
  <si>
    <t>65.73</t>
  </si>
  <si>
    <t>孙士然</t>
  </si>
  <si>
    <t>220403199601281526</t>
  </si>
  <si>
    <t>张吉喆</t>
  </si>
  <si>
    <t>220422199906070024</t>
  </si>
  <si>
    <t>李春莹</t>
  </si>
  <si>
    <t>220403199604200525</t>
  </si>
  <si>
    <t>东辽县足民乡中学校</t>
  </si>
  <si>
    <t>初中生物教师（专业技术初级）</t>
  </si>
  <si>
    <t>87.87</t>
  </si>
  <si>
    <t>胡松涛</t>
  </si>
  <si>
    <t>22072419950117481X</t>
  </si>
  <si>
    <t>82.32</t>
  </si>
  <si>
    <t>徐京京</t>
  </si>
  <si>
    <t>220422199703010822</t>
  </si>
  <si>
    <t>86.25</t>
  </si>
  <si>
    <t>于浩</t>
  </si>
  <si>
    <t>220422199701212818</t>
  </si>
  <si>
    <t>东辽县安石镇第一中学校</t>
  </si>
  <si>
    <t>初中物理教师（专业技术初级）</t>
  </si>
  <si>
    <t>邵帅</t>
  </si>
  <si>
    <t>220402199812091419</t>
  </si>
  <si>
    <t>74.85</t>
  </si>
  <si>
    <t>董文硕</t>
  </si>
  <si>
    <t>220422199606204123</t>
  </si>
  <si>
    <t>58.76</t>
  </si>
  <si>
    <t>于万宏</t>
  </si>
  <si>
    <t>220722198909101211</t>
  </si>
  <si>
    <t>东辽县凌云乡中学校</t>
  </si>
  <si>
    <t>74.30</t>
  </si>
  <si>
    <t>赵红贺</t>
  </si>
  <si>
    <t>220422198903252020</t>
  </si>
  <si>
    <t>71.25</t>
  </si>
  <si>
    <t>计丽丽</t>
  </si>
  <si>
    <t>220422199510284421</t>
  </si>
  <si>
    <t>71.08</t>
  </si>
  <si>
    <t>刘中文</t>
  </si>
  <si>
    <t>220422199707042012</t>
  </si>
  <si>
    <t>机械制造专业教师（专业技术初级）</t>
  </si>
  <si>
    <t>张冶</t>
  </si>
  <si>
    <t>220881199806194515</t>
  </si>
  <si>
    <t>68.56</t>
  </si>
  <si>
    <t>田丰恺</t>
  </si>
  <si>
    <t>220422199703224417</t>
  </si>
  <si>
    <t>69.82</t>
  </si>
  <si>
    <t>付彧</t>
  </si>
  <si>
    <t>220403199803283917</t>
  </si>
  <si>
    <t>小学信息技术教师（专业技术初级）</t>
  </si>
  <si>
    <t>71.80</t>
  </si>
  <si>
    <t>董添元</t>
  </si>
  <si>
    <t>220402199608082216</t>
  </si>
  <si>
    <t>71.06</t>
  </si>
  <si>
    <t>陈雪</t>
  </si>
  <si>
    <t>22040319970315152X</t>
  </si>
  <si>
    <t>72.66</t>
  </si>
  <si>
    <t>叶明媛</t>
  </si>
  <si>
    <t>220382199806163929</t>
  </si>
  <si>
    <t>74.46</t>
  </si>
  <si>
    <t>杨金杭</t>
  </si>
  <si>
    <t>220581199706070180</t>
  </si>
  <si>
    <t>75.19</t>
  </si>
  <si>
    <t>司雪</t>
  </si>
  <si>
    <t>220284199801291128</t>
  </si>
  <si>
    <t>76.79</t>
  </si>
  <si>
    <t>齐丽佳</t>
  </si>
  <si>
    <t>220403199509200527</t>
  </si>
  <si>
    <t>70.71</t>
  </si>
  <si>
    <t>孔维金</t>
  </si>
  <si>
    <t>220802199805125483</t>
  </si>
  <si>
    <t>初中地理教师（专业技术初级）</t>
  </si>
  <si>
    <t>91.43</t>
  </si>
  <si>
    <t>刘榕蓉</t>
  </si>
  <si>
    <t>220302199802030828</t>
  </si>
  <si>
    <t>68.75</t>
  </si>
  <si>
    <t>韩升乘</t>
  </si>
  <si>
    <t>220402199802094421</t>
  </si>
  <si>
    <t>初中历史教师（专业技术初级）</t>
  </si>
  <si>
    <t>84.65</t>
  </si>
  <si>
    <t>郑熙诺</t>
  </si>
  <si>
    <t>220422199712290424</t>
  </si>
  <si>
    <t>70.37</t>
  </si>
  <si>
    <t>王智慧</t>
  </si>
  <si>
    <t>220422199703092020</t>
  </si>
  <si>
    <t>73.94</t>
  </si>
  <si>
    <t>于忻玉</t>
  </si>
  <si>
    <t>220422199811225329</t>
  </si>
  <si>
    <t>东辽县宴平乡中学校</t>
  </si>
  <si>
    <t>初中思想与法治教师（专业技术初级）</t>
  </si>
  <si>
    <t>76.45</t>
  </si>
  <si>
    <t>郭敏</t>
  </si>
  <si>
    <t>220402199711106423</t>
  </si>
  <si>
    <t>85.91</t>
  </si>
  <si>
    <t>杜禹良</t>
  </si>
  <si>
    <t>220105199205252017</t>
  </si>
  <si>
    <t>初中英语教师（专业技术初级）</t>
  </si>
  <si>
    <t>85.17</t>
  </si>
  <si>
    <t>许红旭</t>
  </si>
  <si>
    <t>220403199409183125</t>
  </si>
  <si>
    <t>84.46</t>
  </si>
  <si>
    <t>220204198612173927</t>
  </si>
  <si>
    <t>程诗媛</t>
  </si>
  <si>
    <t>220422199704132020</t>
  </si>
  <si>
    <t>东辽县安恕镇第二中学校</t>
  </si>
  <si>
    <t>初中语文教师（专业技术初级）</t>
  </si>
  <si>
    <t>78.22</t>
  </si>
  <si>
    <t>周怡君</t>
  </si>
  <si>
    <t>220523199703121620</t>
  </si>
  <si>
    <t>东辽县第二高级中学校</t>
  </si>
  <si>
    <t>高中历史教师（专业技术初级）</t>
  </si>
  <si>
    <t>88.76</t>
  </si>
  <si>
    <t>韩永清</t>
  </si>
  <si>
    <t>220182199711273921</t>
  </si>
  <si>
    <t>84.83</t>
  </si>
  <si>
    <t>陈东旭</t>
  </si>
  <si>
    <t>220422199812234745</t>
  </si>
  <si>
    <t>小学英语教师（专业技术初级）</t>
  </si>
  <si>
    <t>60.73</t>
  </si>
  <si>
    <t>姜玲</t>
  </si>
  <si>
    <t>220181199511194122</t>
  </si>
  <si>
    <t>50.19</t>
  </si>
  <si>
    <t>夏天格</t>
  </si>
  <si>
    <t>22082219980606004X</t>
  </si>
  <si>
    <t>冯思旗</t>
  </si>
  <si>
    <t>220402199705043024</t>
  </si>
  <si>
    <t>83.57</t>
  </si>
  <si>
    <t>宁宇阳</t>
  </si>
  <si>
    <t>230184199709292124</t>
  </si>
  <si>
    <t>79.66</t>
  </si>
  <si>
    <t>张萃英</t>
  </si>
  <si>
    <t>220422199705294726</t>
  </si>
  <si>
    <t>76.59</t>
  </si>
  <si>
    <t>王东岩</t>
  </si>
  <si>
    <t>220381199701146421</t>
  </si>
  <si>
    <t>81.45</t>
  </si>
  <si>
    <t>陈晓雪</t>
  </si>
  <si>
    <t>220422199611234722</t>
  </si>
  <si>
    <t>74.65</t>
  </si>
  <si>
    <t>张明喆</t>
  </si>
  <si>
    <t>220403199703021020</t>
  </si>
  <si>
    <t>郭鑫彤</t>
  </si>
  <si>
    <t>220422199811243826</t>
  </si>
  <si>
    <t>86.60</t>
  </si>
  <si>
    <t>徐西彤</t>
  </si>
  <si>
    <t>220421199909231149</t>
  </si>
  <si>
    <t>78.94</t>
  </si>
  <si>
    <t>管钰</t>
  </si>
  <si>
    <t>220581199612183061</t>
  </si>
  <si>
    <t>85.54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</si>
</sst>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3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2" xfId="63" applyNumberFormat="1" applyFont="1" applyFill="1" applyBorder="1" applyAlignment="1">
      <alignment horizontal="center" vertical="center" wrapText="1"/>
      <protection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 wrapText="1"/>
    </xf>
    <xf numFmtId="177" fontId="2" fillId="0" borderId="12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="120" zoomScaleNormal="120" zoomScaleSheetLayoutView="100" workbookViewId="0" topLeftCell="A1">
      <selection activeCell="Q11" sqref="Q11"/>
    </sheetView>
  </sheetViews>
  <sheetFormatPr defaultColWidth="9.00390625" defaultRowHeight="14.25"/>
  <cols>
    <col min="1" max="1" width="4.50390625" style="2" customWidth="1"/>
    <col min="2" max="2" width="7.25390625" style="2" customWidth="1"/>
    <col min="3" max="3" width="17.00390625" style="2" customWidth="1"/>
    <col min="4" max="4" width="20.25390625" style="2" customWidth="1"/>
    <col min="5" max="5" width="27.25390625" style="2" customWidth="1"/>
    <col min="6" max="6" width="4.375" style="2" customWidth="1"/>
    <col min="7" max="7" width="6.50390625" style="2" customWidth="1"/>
    <col min="8" max="8" width="6.125" style="2" customWidth="1"/>
    <col min="9" max="9" width="5.125" style="2" customWidth="1"/>
    <col min="10" max="10" width="5.25390625" style="2" customWidth="1"/>
    <col min="11" max="11" width="6.25390625" style="2" customWidth="1"/>
    <col min="12" max="12" width="5.625" style="2" customWidth="1"/>
    <col min="13" max="16384" width="9.00390625" style="3" customWidth="1"/>
  </cols>
  <sheetData>
    <row r="1" spans="1:12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4"/>
      <c r="B2" s="4"/>
      <c r="C2" s="4"/>
      <c r="D2" s="4" t="s">
        <v>1</v>
      </c>
      <c r="E2" s="4"/>
      <c r="F2" s="5" t="s">
        <v>2</v>
      </c>
      <c r="G2" s="5"/>
      <c r="H2" s="5"/>
      <c r="I2" s="5"/>
      <c r="J2" s="5"/>
      <c r="K2" s="5"/>
      <c r="L2" s="4"/>
    </row>
    <row r="3" spans="1:12" s="1" customFormat="1" ht="18" customHeight="1">
      <c r="A3" s="6" t="s">
        <v>3</v>
      </c>
      <c r="B3" s="6" t="s">
        <v>4</v>
      </c>
      <c r="C3" s="6" t="s">
        <v>5</v>
      </c>
      <c r="D3" s="7" t="s">
        <v>6</v>
      </c>
      <c r="E3" s="7" t="s">
        <v>7</v>
      </c>
      <c r="F3" s="6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s="1" customFormat="1" ht="18" customHeight="1">
      <c r="A4" s="9">
        <v>1</v>
      </c>
      <c r="B4" s="18" t="s">
        <v>15</v>
      </c>
      <c r="C4" s="18" t="s">
        <v>16</v>
      </c>
      <c r="D4" s="19" t="s">
        <v>17</v>
      </c>
      <c r="E4" s="19" t="s">
        <v>18</v>
      </c>
      <c r="F4" s="9">
        <v>1</v>
      </c>
      <c r="G4" s="20" t="s">
        <v>19</v>
      </c>
      <c r="H4" s="11">
        <f>G4*0.4</f>
        <v>26.356</v>
      </c>
      <c r="I4" s="11">
        <v>76.088</v>
      </c>
      <c r="J4" s="11">
        <f aca="true" t="shared" si="0" ref="J4:J51">I4*0.6</f>
        <v>45.65279999999999</v>
      </c>
      <c r="K4" s="11">
        <f aca="true" t="shared" si="1" ref="K4:K67">H4+J4</f>
        <v>72.0088</v>
      </c>
      <c r="L4" s="13">
        <f>SUMPRODUCT(($D:$D=D4)*(E:E=E4)*($K:$K&gt;K4))+1</f>
        <v>1</v>
      </c>
    </row>
    <row r="5" spans="1:12" s="1" customFormat="1" ht="18" customHeight="1">
      <c r="A5" s="9">
        <v>2</v>
      </c>
      <c r="B5" s="18" t="s">
        <v>20</v>
      </c>
      <c r="C5" s="18" t="s">
        <v>21</v>
      </c>
      <c r="D5" s="19" t="s">
        <v>17</v>
      </c>
      <c r="E5" s="19" t="s">
        <v>18</v>
      </c>
      <c r="F5" s="9">
        <v>1</v>
      </c>
      <c r="G5" s="20" t="s">
        <v>22</v>
      </c>
      <c r="H5" s="11">
        <f aca="true" t="shared" si="2" ref="H5:H51">G5*0.4</f>
        <v>27.796</v>
      </c>
      <c r="I5" s="11">
        <v>72.7</v>
      </c>
      <c r="J5" s="11">
        <f t="shared" si="0"/>
        <v>43.62</v>
      </c>
      <c r="K5" s="11">
        <f t="shared" si="1"/>
        <v>71.416</v>
      </c>
      <c r="L5" s="13">
        <f>SUMPRODUCT(($D:$D=D5)*(E:E=E5)*($K:$K&gt;K5))+1</f>
        <v>2</v>
      </c>
    </row>
    <row r="6" spans="1:12" s="1" customFormat="1" ht="18" customHeight="1">
      <c r="A6" s="9">
        <v>3</v>
      </c>
      <c r="B6" s="18" t="s">
        <v>23</v>
      </c>
      <c r="C6" s="18" t="s">
        <v>24</v>
      </c>
      <c r="D6" s="19" t="s">
        <v>25</v>
      </c>
      <c r="E6" s="19" t="s">
        <v>26</v>
      </c>
      <c r="F6" s="9">
        <v>1</v>
      </c>
      <c r="G6" s="20" t="s">
        <v>27</v>
      </c>
      <c r="H6" s="11">
        <f t="shared" si="2"/>
        <v>28.692000000000004</v>
      </c>
      <c r="I6" s="11">
        <v>73.23599999999999</v>
      </c>
      <c r="J6" s="11">
        <f t="shared" si="0"/>
        <v>43.941599999999994</v>
      </c>
      <c r="K6" s="11">
        <f t="shared" si="1"/>
        <v>72.6336</v>
      </c>
      <c r="L6" s="13">
        <f>SUMPRODUCT(($D:$D=D6)*(E:E=E6)*($K:$K&gt;K6))+1</f>
        <v>1</v>
      </c>
    </row>
    <row r="7" spans="1:12" s="1" customFormat="1" ht="18" customHeight="1">
      <c r="A7" s="9">
        <v>4</v>
      </c>
      <c r="B7" s="18" t="s">
        <v>28</v>
      </c>
      <c r="C7" s="18" t="s">
        <v>29</v>
      </c>
      <c r="D7" s="19" t="s">
        <v>30</v>
      </c>
      <c r="E7" s="19" t="s">
        <v>31</v>
      </c>
      <c r="F7" s="9">
        <v>1</v>
      </c>
      <c r="G7" s="20" t="s">
        <v>32</v>
      </c>
      <c r="H7" s="11">
        <f t="shared" si="2"/>
        <v>31.556</v>
      </c>
      <c r="I7" s="11">
        <v>78.648</v>
      </c>
      <c r="J7" s="11">
        <f t="shared" si="0"/>
        <v>47.18879999999999</v>
      </c>
      <c r="K7" s="11">
        <f t="shared" si="1"/>
        <v>78.7448</v>
      </c>
      <c r="L7" s="13">
        <f>SUMPRODUCT(($D:$D=D7)*(E:E=E7)*($K:$K&gt;K7))+1</f>
        <v>1</v>
      </c>
    </row>
    <row r="8" spans="1:12" s="1" customFormat="1" ht="18" customHeight="1">
      <c r="A8" s="9">
        <v>5</v>
      </c>
      <c r="B8" s="18" t="s">
        <v>33</v>
      </c>
      <c r="C8" s="18" t="s">
        <v>34</v>
      </c>
      <c r="D8" s="19" t="s">
        <v>30</v>
      </c>
      <c r="E8" s="19" t="s">
        <v>31</v>
      </c>
      <c r="F8" s="9">
        <v>1</v>
      </c>
      <c r="G8" s="20" t="s">
        <v>35</v>
      </c>
      <c r="H8" s="11">
        <f t="shared" si="2"/>
        <v>30.904000000000003</v>
      </c>
      <c r="I8" s="11">
        <v>75.60000000000001</v>
      </c>
      <c r="J8" s="11">
        <f t="shared" si="0"/>
        <v>45.36000000000001</v>
      </c>
      <c r="K8" s="11">
        <f t="shared" si="1"/>
        <v>76.26400000000001</v>
      </c>
      <c r="L8" s="13">
        <f>SUMPRODUCT(($D:$D=D8)*(E:E=E8)*($K:$K&gt;K8))+1</f>
        <v>2</v>
      </c>
    </row>
    <row r="9" spans="1:12" s="1" customFormat="1" ht="18" customHeight="1">
      <c r="A9" s="9">
        <v>6</v>
      </c>
      <c r="B9" s="18" t="s">
        <v>36</v>
      </c>
      <c r="C9" s="18" t="s">
        <v>37</v>
      </c>
      <c r="D9" s="19" t="s">
        <v>30</v>
      </c>
      <c r="E9" s="19" t="s">
        <v>31</v>
      </c>
      <c r="F9" s="9">
        <v>1</v>
      </c>
      <c r="G9" s="20" t="s">
        <v>38</v>
      </c>
      <c r="H9" s="11">
        <f t="shared" si="2"/>
        <v>30.648000000000003</v>
      </c>
      <c r="I9" s="11">
        <v>73.95599999999999</v>
      </c>
      <c r="J9" s="11">
        <v>44.38</v>
      </c>
      <c r="K9" s="11">
        <f t="shared" si="1"/>
        <v>75.028</v>
      </c>
      <c r="L9" s="13">
        <f>SUMPRODUCT(($D:$D=D9)*(E:E=E9)*($K:$K&gt;K9))+1</f>
        <v>3</v>
      </c>
    </row>
    <row r="10" spans="1:12" s="1" customFormat="1" ht="18" customHeight="1">
      <c r="A10" s="9">
        <v>7</v>
      </c>
      <c r="B10" s="18" t="s">
        <v>39</v>
      </c>
      <c r="C10" s="18" t="s">
        <v>40</v>
      </c>
      <c r="D10" s="19" t="s">
        <v>17</v>
      </c>
      <c r="E10" s="19" t="s">
        <v>41</v>
      </c>
      <c r="F10" s="9">
        <v>1</v>
      </c>
      <c r="G10" s="20" t="s">
        <v>42</v>
      </c>
      <c r="H10" s="11">
        <f t="shared" si="2"/>
        <v>32.788000000000004</v>
      </c>
      <c r="I10" s="11">
        <v>74.22</v>
      </c>
      <c r="J10" s="11">
        <f t="shared" si="0"/>
        <v>44.532</v>
      </c>
      <c r="K10" s="11">
        <f t="shared" si="1"/>
        <v>77.32</v>
      </c>
      <c r="L10" s="13">
        <f>SUMPRODUCT(($D:$D=D10)*(E:E=E10)*($K:$K&gt;K10))+1</f>
        <v>1</v>
      </c>
    </row>
    <row r="11" spans="1:12" s="1" customFormat="1" ht="18" customHeight="1">
      <c r="A11" s="9">
        <v>8</v>
      </c>
      <c r="B11" s="18" t="s">
        <v>43</v>
      </c>
      <c r="C11" s="18" t="s">
        <v>44</v>
      </c>
      <c r="D11" s="19" t="s">
        <v>17</v>
      </c>
      <c r="E11" s="19" t="s">
        <v>41</v>
      </c>
      <c r="F11" s="9">
        <v>1</v>
      </c>
      <c r="G11" s="20" t="s">
        <v>45</v>
      </c>
      <c r="H11" s="11">
        <f t="shared" si="2"/>
        <v>31.344</v>
      </c>
      <c r="I11" s="11">
        <v>75.758</v>
      </c>
      <c r="J11" s="11">
        <v>45.46</v>
      </c>
      <c r="K11" s="11">
        <f t="shared" si="1"/>
        <v>76.804</v>
      </c>
      <c r="L11" s="13">
        <f>SUMPRODUCT(($D:$D=D11)*(E:E=E11)*($K:$K&gt;K11))+1</f>
        <v>2</v>
      </c>
    </row>
    <row r="12" spans="1:12" s="1" customFormat="1" ht="18" customHeight="1">
      <c r="A12" s="9">
        <v>9</v>
      </c>
      <c r="B12" s="18" t="s">
        <v>46</v>
      </c>
      <c r="C12" s="18" t="s">
        <v>47</v>
      </c>
      <c r="D12" s="19" t="s">
        <v>17</v>
      </c>
      <c r="E12" s="19" t="s">
        <v>41</v>
      </c>
      <c r="F12" s="9">
        <v>1</v>
      </c>
      <c r="G12" s="20" t="s">
        <v>48</v>
      </c>
      <c r="H12" s="11">
        <f t="shared" si="2"/>
        <v>30.736000000000004</v>
      </c>
      <c r="I12" s="11">
        <v>72.18200000000002</v>
      </c>
      <c r="J12" s="11">
        <f t="shared" si="0"/>
        <v>43.30920000000001</v>
      </c>
      <c r="K12" s="11">
        <f t="shared" si="1"/>
        <v>74.04520000000002</v>
      </c>
      <c r="L12" s="13">
        <f>SUMPRODUCT(($D:$D=D12)*(E:E=E12)*($K:$K&gt;K12))+1</f>
        <v>3</v>
      </c>
    </row>
    <row r="13" spans="1:12" s="1" customFormat="1" ht="18" customHeight="1">
      <c r="A13" s="9">
        <v>10</v>
      </c>
      <c r="B13" s="18" t="s">
        <v>49</v>
      </c>
      <c r="C13" s="18" t="s">
        <v>50</v>
      </c>
      <c r="D13" s="19" t="s">
        <v>25</v>
      </c>
      <c r="E13" s="19" t="s">
        <v>41</v>
      </c>
      <c r="F13" s="9">
        <v>1</v>
      </c>
      <c r="G13" s="20" t="s">
        <v>51</v>
      </c>
      <c r="H13" s="11">
        <f t="shared" si="2"/>
        <v>32.488</v>
      </c>
      <c r="I13" s="11">
        <v>75.518</v>
      </c>
      <c r="J13" s="11">
        <f t="shared" si="0"/>
        <v>45.3108</v>
      </c>
      <c r="K13" s="11">
        <f t="shared" si="1"/>
        <v>77.7988</v>
      </c>
      <c r="L13" s="13">
        <f>SUMPRODUCT(($D:$D=D13)*(E:E=E13)*($K:$K&gt;K13))+1</f>
        <v>1</v>
      </c>
    </row>
    <row r="14" spans="1:12" s="1" customFormat="1" ht="18" customHeight="1">
      <c r="A14" s="9">
        <v>11</v>
      </c>
      <c r="B14" s="18" t="s">
        <v>52</v>
      </c>
      <c r="C14" s="18" t="s">
        <v>53</v>
      </c>
      <c r="D14" s="19" t="s">
        <v>25</v>
      </c>
      <c r="E14" s="19" t="s">
        <v>41</v>
      </c>
      <c r="F14" s="9">
        <v>1</v>
      </c>
      <c r="G14" s="20" t="s">
        <v>54</v>
      </c>
      <c r="H14" s="11">
        <f t="shared" si="2"/>
        <v>31.927999999999997</v>
      </c>
      <c r="I14" s="11">
        <v>73.686</v>
      </c>
      <c r="J14" s="11">
        <f t="shared" si="0"/>
        <v>44.211600000000004</v>
      </c>
      <c r="K14" s="11">
        <f t="shared" si="1"/>
        <v>76.1396</v>
      </c>
      <c r="L14" s="13">
        <f>SUMPRODUCT(($D:$D=D14)*(E:E=E14)*($K:$K&gt;K14))+1</f>
        <v>2</v>
      </c>
    </row>
    <row r="15" spans="1:12" s="1" customFormat="1" ht="18" customHeight="1">
      <c r="A15" s="9">
        <v>12</v>
      </c>
      <c r="B15" s="18" t="s">
        <v>55</v>
      </c>
      <c r="C15" s="18" t="s">
        <v>56</v>
      </c>
      <c r="D15" s="19" t="s">
        <v>25</v>
      </c>
      <c r="E15" s="19" t="s">
        <v>41</v>
      </c>
      <c r="F15" s="9">
        <v>1</v>
      </c>
      <c r="G15" s="20" t="s">
        <v>57</v>
      </c>
      <c r="H15" s="11">
        <f t="shared" si="2"/>
        <v>32.544000000000004</v>
      </c>
      <c r="I15" s="11">
        <v>71.80800000000002</v>
      </c>
      <c r="J15" s="11">
        <v>43.09</v>
      </c>
      <c r="K15" s="11">
        <f t="shared" si="1"/>
        <v>75.63400000000001</v>
      </c>
      <c r="L15" s="13">
        <f>SUMPRODUCT(($D:$D=D15)*(E:E=E15)*($K:$K&gt;K15))+1</f>
        <v>3</v>
      </c>
    </row>
    <row r="16" spans="1:12" s="1" customFormat="1" ht="18" customHeight="1">
      <c r="A16" s="9">
        <v>13</v>
      </c>
      <c r="B16" s="18" t="s">
        <v>58</v>
      </c>
      <c r="C16" s="18" t="s">
        <v>59</v>
      </c>
      <c r="D16" s="19" t="s">
        <v>60</v>
      </c>
      <c r="E16" s="19" t="s">
        <v>61</v>
      </c>
      <c r="F16" s="9">
        <v>1</v>
      </c>
      <c r="G16" s="20" t="s">
        <v>62</v>
      </c>
      <c r="H16" s="11">
        <f t="shared" si="2"/>
        <v>29.439999999999998</v>
      </c>
      <c r="I16" s="11">
        <v>72.31800000000001</v>
      </c>
      <c r="J16" s="11">
        <f t="shared" si="0"/>
        <v>43.390800000000006</v>
      </c>
      <c r="K16" s="11">
        <f t="shared" si="1"/>
        <v>72.83080000000001</v>
      </c>
      <c r="L16" s="13">
        <f>SUMPRODUCT(($D:$D=D16)*(E:E=E16)*($K:$K&gt;K16))+1</f>
        <v>1</v>
      </c>
    </row>
    <row r="17" spans="1:12" s="1" customFormat="1" ht="18" customHeight="1">
      <c r="A17" s="9">
        <v>14</v>
      </c>
      <c r="B17" s="18" t="s">
        <v>63</v>
      </c>
      <c r="C17" s="18" t="s">
        <v>64</v>
      </c>
      <c r="D17" s="19" t="s">
        <v>65</v>
      </c>
      <c r="E17" s="19" t="s">
        <v>66</v>
      </c>
      <c r="F17" s="9">
        <v>1</v>
      </c>
      <c r="G17" s="20" t="s">
        <v>67</v>
      </c>
      <c r="H17" s="11">
        <f t="shared" si="2"/>
        <v>29.588</v>
      </c>
      <c r="I17" s="11">
        <v>75.41999999999999</v>
      </c>
      <c r="J17" s="11">
        <f t="shared" si="0"/>
        <v>45.25199999999999</v>
      </c>
      <c r="K17" s="11">
        <f t="shared" si="1"/>
        <v>74.83999999999999</v>
      </c>
      <c r="L17" s="13">
        <f>SUMPRODUCT(($D:$D=D17)*(E:E=E17)*($K:$K&gt;K17))+1</f>
        <v>1</v>
      </c>
    </row>
    <row r="18" spans="1:12" s="1" customFormat="1" ht="18" customHeight="1">
      <c r="A18" s="9">
        <v>15</v>
      </c>
      <c r="B18" s="18" t="s">
        <v>68</v>
      </c>
      <c r="C18" s="18" t="s">
        <v>69</v>
      </c>
      <c r="D18" s="19" t="s">
        <v>65</v>
      </c>
      <c r="E18" s="19" t="s">
        <v>66</v>
      </c>
      <c r="F18" s="9">
        <v>1</v>
      </c>
      <c r="G18" s="20" t="s">
        <v>70</v>
      </c>
      <c r="H18" s="11">
        <f t="shared" si="2"/>
        <v>31.152</v>
      </c>
      <c r="I18" s="11">
        <v>71.316</v>
      </c>
      <c r="J18" s="11">
        <f t="shared" si="0"/>
        <v>42.7896</v>
      </c>
      <c r="K18" s="11">
        <f t="shared" si="1"/>
        <v>73.9416</v>
      </c>
      <c r="L18" s="13">
        <f>SUMPRODUCT(($D:$D=D18)*(E:E=E18)*($K:$K&gt;K18))+1</f>
        <v>2</v>
      </c>
    </row>
    <row r="19" spans="1:12" s="1" customFormat="1" ht="18" customHeight="1">
      <c r="A19" s="9">
        <v>16</v>
      </c>
      <c r="B19" s="18" t="s">
        <v>71</v>
      </c>
      <c r="C19" s="18" t="s">
        <v>72</v>
      </c>
      <c r="D19" s="19" t="s">
        <v>65</v>
      </c>
      <c r="E19" s="19" t="s">
        <v>66</v>
      </c>
      <c r="F19" s="9">
        <v>1</v>
      </c>
      <c r="G19" s="20" t="s">
        <v>73</v>
      </c>
      <c r="H19" s="11">
        <f t="shared" si="2"/>
        <v>30.044</v>
      </c>
      <c r="I19" s="11">
        <v>71.978</v>
      </c>
      <c r="J19" s="11">
        <f t="shared" si="0"/>
        <v>43.1868</v>
      </c>
      <c r="K19" s="11">
        <f t="shared" si="1"/>
        <v>73.2308</v>
      </c>
      <c r="L19" s="13">
        <f>SUMPRODUCT(($D:$D=D19)*(E:E=E19)*($K:$K&gt;K19))+1</f>
        <v>3</v>
      </c>
    </row>
    <row r="20" spans="1:12" s="1" customFormat="1" ht="18" customHeight="1">
      <c r="A20" s="9">
        <v>17</v>
      </c>
      <c r="B20" s="18" t="s">
        <v>74</v>
      </c>
      <c r="C20" s="18" t="s">
        <v>75</v>
      </c>
      <c r="D20" s="19" t="s">
        <v>76</v>
      </c>
      <c r="E20" s="19" t="s">
        <v>77</v>
      </c>
      <c r="F20" s="9">
        <v>1</v>
      </c>
      <c r="G20" s="20" t="s">
        <v>78</v>
      </c>
      <c r="H20" s="11">
        <f t="shared" si="2"/>
        <v>29.352</v>
      </c>
      <c r="I20" s="11">
        <v>77.92800000000001</v>
      </c>
      <c r="J20" s="11">
        <f t="shared" si="0"/>
        <v>46.756800000000005</v>
      </c>
      <c r="K20" s="11">
        <f t="shared" si="1"/>
        <v>76.1088</v>
      </c>
      <c r="L20" s="13">
        <f>SUMPRODUCT(($D:$D=D20)*(E:E=E20)*($K:$K&gt;K20))+1</f>
        <v>1</v>
      </c>
    </row>
    <row r="21" spans="1:12" s="1" customFormat="1" ht="18" customHeight="1">
      <c r="A21" s="9">
        <v>18</v>
      </c>
      <c r="B21" s="18" t="s">
        <v>79</v>
      </c>
      <c r="C21" s="18" t="s">
        <v>80</v>
      </c>
      <c r="D21" s="19" t="s">
        <v>76</v>
      </c>
      <c r="E21" s="19" t="s">
        <v>77</v>
      </c>
      <c r="F21" s="9">
        <v>1</v>
      </c>
      <c r="G21" s="20" t="s">
        <v>81</v>
      </c>
      <c r="H21" s="11">
        <f t="shared" si="2"/>
        <v>29.54</v>
      </c>
      <c r="I21" s="11">
        <v>75.85</v>
      </c>
      <c r="J21" s="11">
        <f t="shared" si="0"/>
        <v>45.51</v>
      </c>
      <c r="K21" s="11">
        <f t="shared" si="1"/>
        <v>75.05</v>
      </c>
      <c r="L21" s="13">
        <f>SUMPRODUCT(($D:$D=D21)*(E:E=E21)*($K:$K&gt;K21))+1</f>
        <v>2</v>
      </c>
    </row>
    <row r="22" spans="1:12" s="1" customFormat="1" ht="18" customHeight="1">
      <c r="A22" s="9">
        <v>19</v>
      </c>
      <c r="B22" s="18" t="s">
        <v>82</v>
      </c>
      <c r="C22" s="18" t="s">
        <v>83</v>
      </c>
      <c r="D22" s="19" t="s">
        <v>76</v>
      </c>
      <c r="E22" s="19" t="s">
        <v>77</v>
      </c>
      <c r="F22" s="9">
        <v>1</v>
      </c>
      <c r="G22" s="20" t="s">
        <v>84</v>
      </c>
      <c r="H22" s="11">
        <f t="shared" si="2"/>
        <v>25.944000000000003</v>
      </c>
      <c r="I22" s="11">
        <v>74.092</v>
      </c>
      <c r="J22" s="11">
        <v>44.45</v>
      </c>
      <c r="K22" s="11">
        <f t="shared" si="1"/>
        <v>70.394</v>
      </c>
      <c r="L22" s="13">
        <f>SUMPRODUCT(($D:$D=D22)*(E:E=E22)*($K:$K&gt;K22))+1</f>
        <v>3</v>
      </c>
    </row>
    <row r="23" spans="1:12" s="1" customFormat="1" ht="18" customHeight="1">
      <c r="A23" s="9">
        <v>20</v>
      </c>
      <c r="B23" s="18" t="s">
        <v>85</v>
      </c>
      <c r="C23" s="18" t="s">
        <v>86</v>
      </c>
      <c r="D23" s="19" t="s">
        <v>87</v>
      </c>
      <c r="E23" s="19" t="s">
        <v>88</v>
      </c>
      <c r="F23" s="9">
        <v>1</v>
      </c>
      <c r="G23" s="20" t="s">
        <v>89</v>
      </c>
      <c r="H23" s="11">
        <f t="shared" si="2"/>
        <v>31.044</v>
      </c>
      <c r="I23" s="11">
        <v>75.582</v>
      </c>
      <c r="J23" s="11">
        <f t="shared" si="0"/>
        <v>45.349199999999996</v>
      </c>
      <c r="K23" s="11">
        <f t="shared" si="1"/>
        <v>76.3932</v>
      </c>
      <c r="L23" s="13">
        <f>SUMPRODUCT(($D:$D=D23)*(E:E=E23)*($K:$K&gt;K23))+1</f>
        <v>1</v>
      </c>
    </row>
    <row r="24" spans="1:12" s="1" customFormat="1" ht="18" customHeight="1">
      <c r="A24" s="9">
        <v>21</v>
      </c>
      <c r="B24" s="18" t="s">
        <v>90</v>
      </c>
      <c r="C24" s="18" t="s">
        <v>91</v>
      </c>
      <c r="D24" s="19" t="s">
        <v>87</v>
      </c>
      <c r="E24" s="19" t="s">
        <v>88</v>
      </c>
      <c r="F24" s="9">
        <v>1</v>
      </c>
      <c r="G24" s="20" t="s">
        <v>92</v>
      </c>
      <c r="H24" s="11">
        <f t="shared" si="2"/>
        <v>29.700000000000003</v>
      </c>
      <c r="I24" s="11">
        <v>73.912</v>
      </c>
      <c r="J24" s="11">
        <f t="shared" si="0"/>
        <v>44.3472</v>
      </c>
      <c r="K24" s="11">
        <f t="shared" si="1"/>
        <v>74.0472</v>
      </c>
      <c r="L24" s="13">
        <f>SUMPRODUCT(($D:$D=D24)*(E:E=E24)*($K:$K&gt;K24))+1</f>
        <v>2</v>
      </c>
    </row>
    <row r="25" spans="1:12" s="1" customFormat="1" ht="18" customHeight="1">
      <c r="A25" s="9">
        <v>22</v>
      </c>
      <c r="B25" s="18" t="s">
        <v>93</v>
      </c>
      <c r="C25" s="18" t="s">
        <v>94</v>
      </c>
      <c r="D25" s="19" t="s">
        <v>87</v>
      </c>
      <c r="E25" s="19" t="s">
        <v>88</v>
      </c>
      <c r="F25" s="9">
        <v>1</v>
      </c>
      <c r="G25" s="20" t="s">
        <v>95</v>
      </c>
      <c r="H25" s="11">
        <f t="shared" si="2"/>
        <v>30.695999999999998</v>
      </c>
      <c r="I25" s="11">
        <v>0</v>
      </c>
      <c r="J25" s="11">
        <f t="shared" si="0"/>
        <v>0</v>
      </c>
      <c r="K25" s="11">
        <f t="shared" si="1"/>
        <v>30.695999999999998</v>
      </c>
      <c r="L25" s="13">
        <f>SUMPRODUCT(($D:$D=D25)*(E:E=E25)*($K:$K&gt;K25))+1</f>
        <v>3</v>
      </c>
    </row>
    <row r="26" spans="1:12" s="1" customFormat="1" ht="18" customHeight="1">
      <c r="A26" s="9">
        <v>23</v>
      </c>
      <c r="B26" s="18" t="s">
        <v>96</v>
      </c>
      <c r="C26" s="18" t="s">
        <v>97</v>
      </c>
      <c r="D26" s="19" t="s">
        <v>98</v>
      </c>
      <c r="E26" s="19" t="s">
        <v>99</v>
      </c>
      <c r="F26" s="9">
        <v>1</v>
      </c>
      <c r="G26" s="20" t="s">
        <v>100</v>
      </c>
      <c r="H26" s="11">
        <f t="shared" si="2"/>
        <v>31.936000000000003</v>
      </c>
      <c r="I26" s="11">
        <v>75.27000000000001</v>
      </c>
      <c r="J26" s="11">
        <f t="shared" si="0"/>
        <v>45.162000000000006</v>
      </c>
      <c r="K26" s="11">
        <f t="shared" si="1"/>
        <v>77.09800000000001</v>
      </c>
      <c r="L26" s="13">
        <f>SUMPRODUCT(($D:$D=D26)*(E:E=E26)*($K:$K&gt;K26))+1</f>
        <v>1</v>
      </c>
    </row>
    <row r="27" spans="1:12" s="1" customFormat="1" ht="18" customHeight="1">
      <c r="A27" s="9">
        <v>24</v>
      </c>
      <c r="B27" s="18" t="s">
        <v>101</v>
      </c>
      <c r="C27" s="18" t="s">
        <v>102</v>
      </c>
      <c r="D27" s="19" t="s">
        <v>98</v>
      </c>
      <c r="E27" s="19" t="s">
        <v>99</v>
      </c>
      <c r="F27" s="9">
        <v>1</v>
      </c>
      <c r="G27" s="20" t="s">
        <v>103</v>
      </c>
      <c r="H27" s="11">
        <f t="shared" si="2"/>
        <v>31.6</v>
      </c>
      <c r="I27" s="11">
        <v>62.842</v>
      </c>
      <c r="J27" s="11">
        <v>37.7</v>
      </c>
      <c r="K27" s="11">
        <f t="shared" si="1"/>
        <v>69.30000000000001</v>
      </c>
      <c r="L27" s="13">
        <f>SUMPRODUCT(($D:$D=D27)*(E:E=E27)*($K:$K&gt;K27))+1</f>
        <v>2</v>
      </c>
    </row>
    <row r="28" spans="1:12" s="1" customFormat="1" ht="18" customHeight="1">
      <c r="A28" s="9">
        <v>25</v>
      </c>
      <c r="B28" s="18" t="s">
        <v>104</v>
      </c>
      <c r="C28" s="18" t="s">
        <v>105</v>
      </c>
      <c r="D28" s="19" t="s">
        <v>98</v>
      </c>
      <c r="E28" s="19" t="s">
        <v>99</v>
      </c>
      <c r="F28" s="9">
        <v>1</v>
      </c>
      <c r="G28" s="20" t="s">
        <v>106</v>
      </c>
      <c r="H28" s="11">
        <f t="shared" si="2"/>
        <v>31.396</v>
      </c>
      <c r="I28" s="11">
        <v>0</v>
      </c>
      <c r="J28" s="11">
        <f t="shared" si="0"/>
        <v>0</v>
      </c>
      <c r="K28" s="11">
        <f t="shared" si="1"/>
        <v>31.396</v>
      </c>
      <c r="L28" s="13">
        <f>SUMPRODUCT(($D:$D=D28)*(E:E=E28)*($K:$K&gt;K28))+1</f>
        <v>3</v>
      </c>
    </row>
    <row r="29" spans="1:12" s="1" customFormat="1" ht="18" customHeight="1">
      <c r="A29" s="9">
        <v>26</v>
      </c>
      <c r="B29" s="18" t="s">
        <v>107</v>
      </c>
      <c r="C29" s="18" t="s">
        <v>108</v>
      </c>
      <c r="D29" s="19" t="s">
        <v>30</v>
      </c>
      <c r="E29" s="19" t="s">
        <v>109</v>
      </c>
      <c r="F29" s="9">
        <v>1</v>
      </c>
      <c r="G29" s="20" t="s">
        <v>110</v>
      </c>
      <c r="H29" s="11">
        <f t="shared" si="2"/>
        <v>32.784</v>
      </c>
      <c r="I29" s="11">
        <v>76.47000000000001</v>
      </c>
      <c r="J29" s="11">
        <f t="shared" si="0"/>
        <v>45.882000000000005</v>
      </c>
      <c r="K29" s="11">
        <v>78.66</v>
      </c>
      <c r="L29" s="13">
        <f>SUMPRODUCT(($D:$D=D29)*(E:E=E29)*($K:$K&gt;K29))+1</f>
        <v>1</v>
      </c>
    </row>
    <row r="30" spans="1:12" s="1" customFormat="1" ht="18" customHeight="1">
      <c r="A30" s="9">
        <v>27</v>
      </c>
      <c r="B30" s="18" t="s">
        <v>111</v>
      </c>
      <c r="C30" s="18" t="s">
        <v>112</v>
      </c>
      <c r="D30" s="19" t="s">
        <v>30</v>
      </c>
      <c r="E30" s="19" t="s">
        <v>109</v>
      </c>
      <c r="F30" s="9">
        <v>1</v>
      </c>
      <c r="G30" s="20" t="s">
        <v>113</v>
      </c>
      <c r="H30" s="11">
        <f t="shared" si="2"/>
        <v>31.900000000000002</v>
      </c>
      <c r="I30" s="11">
        <v>74.752</v>
      </c>
      <c r="J30" s="11">
        <f t="shared" si="0"/>
        <v>44.8512</v>
      </c>
      <c r="K30" s="11">
        <f t="shared" si="1"/>
        <v>76.7512</v>
      </c>
      <c r="L30" s="13">
        <f>SUMPRODUCT(($D:$D=D30)*(E:E=E30)*($K:$K&gt;K30))+1</f>
        <v>2</v>
      </c>
    </row>
    <row r="31" spans="1:12" s="1" customFormat="1" ht="18" customHeight="1">
      <c r="A31" s="9">
        <v>28</v>
      </c>
      <c r="B31" s="18" t="s">
        <v>114</v>
      </c>
      <c r="C31" s="18" t="s">
        <v>115</v>
      </c>
      <c r="D31" s="19" t="s">
        <v>30</v>
      </c>
      <c r="E31" s="19" t="s">
        <v>109</v>
      </c>
      <c r="F31" s="9">
        <v>1</v>
      </c>
      <c r="G31" s="20" t="s">
        <v>116</v>
      </c>
      <c r="H31" s="11">
        <f t="shared" si="2"/>
        <v>30.592000000000002</v>
      </c>
      <c r="I31" s="11">
        <v>76.856</v>
      </c>
      <c r="J31" s="11">
        <v>46.12</v>
      </c>
      <c r="K31" s="11">
        <f t="shared" si="1"/>
        <v>76.712</v>
      </c>
      <c r="L31" s="13">
        <f>SUMPRODUCT(($D:$D=D31)*(E:E=E31)*($K:$K&gt;K31))+1</f>
        <v>3</v>
      </c>
    </row>
    <row r="32" spans="1:12" s="1" customFormat="1" ht="18" customHeight="1">
      <c r="A32" s="9">
        <v>29</v>
      </c>
      <c r="B32" s="18" t="s">
        <v>117</v>
      </c>
      <c r="C32" s="18" t="s">
        <v>118</v>
      </c>
      <c r="D32" s="19" t="s">
        <v>17</v>
      </c>
      <c r="E32" s="19" t="s">
        <v>119</v>
      </c>
      <c r="F32" s="9">
        <v>1</v>
      </c>
      <c r="G32" s="20" t="s">
        <v>120</v>
      </c>
      <c r="H32" s="11">
        <f t="shared" si="2"/>
        <v>34.596</v>
      </c>
      <c r="I32" s="11">
        <v>75.9</v>
      </c>
      <c r="J32" s="11">
        <f t="shared" si="0"/>
        <v>45.54</v>
      </c>
      <c r="K32" s="11">
        <f t="shared" si="1"/>
        <v>80.136</v>
      </c>
      <c r="L32" s="13">
        <f>SUMPRODUCT(($D:$D=D32)*(E:E=E32)*($K:$K&gt;K32))+1</f>
        <v>1</v>
      </c>
    </row>
    <row r="33" spans="1:12" s="1" customFormat="1" ht="18" customHeight="1">
      <c r="A33" s="9">
        <v>30</v>
      </c>
      <c r="B33" s="18" t="s">
        <v>121</v>
      </c>
      <c r="C33" s="18" t="s">
        <v>122</v>
      </c>
      <c r="D33" s="19" t="s">
        <v>17</v>
      </c>
      <c r="E33" s="19" t="s">
        <v>119</v>
      </c>
      <c r="F33" s="9">
        <v>1</v>
      </c>
      <c r="G33" s="20" t="s">
        <v>123</v>
      </c>
      <c r="H33" s="11">
        <f t="shared" si="2"/>
        <v>33.848000000000006</v>
      </c>
      <c r="I33" s="11">
        <v>75.068</v>
      </c>
      <c r="J33" s="11">
        <f t="shared" si="0"/>
        <v>45.0408</v>
      </c>
      <c r="K33" s="11">
        <f t="shared" si="1"/>
        <v>78.8888</v>
      </c>
      <c r="L33" s="13">
        <f>SUMPRODUCT(($D:$D=D33)*(E:E=E33)*($K:$K&gt;K33))+1</f>
        <v>2</v>
      </c>
    </row>
    <row r="34" spans="1:12" s="1" customFormat="1" ht="18" customHeight="1">
      <c r="A34" s="9">
        <v>31</v>
      </c>
      <c r="B34" s="18" t="s">
        <v>124</v>
      </c>
      <c r="C34" s="18" t="s">
        <v>125</v>
      </c>
      <c r="D34" s="19" t="s">
        <v>17</v>
      </c>
      <c r="E34" s="19" t="s">
        <v>119</v>
      </c>
      <c r="F34" s="9">
        <v>1</v>
      </c>
      <c r="G34" s="20" t="s">
        <v>126</v>
      </c>
      <c r="H34" s="11">
        <f t="shared" si="2"/>
        <v>33.648</v>
      </c>
      <c r="I34" s="11">
        <v>0</v>
      </c>
      <c r="J34" s="11">
        <f t="shared" si="0"/>
        <v>0</v>
      </c>
      <c r="K34" s="11">
        <f t="shared" si="1"/>
        <v>33.648</v>
      </c>
      <c r="L34" s="13">
        <f>SUMPRODUCT(($D:$D=D34)*(E:E=E34)*($K:$K&gt;K34))+1</f>
        <v>3</v>
      </c>
    </row>
    <row r="35" spans="1:12" s="1" customFormat="1" ht="18" customHeight="1">
      <c r="A35" s="9">
        <v>32</v>
      </c>
      <c r="B35" s="18" t="s">
        <v>127</v>
      </c>
      <c r="C35" s="18" t="s">
        <v>128</v>
      </c>
      <c r="D35" s="19" t="s">
        <v>129</v>
      </c>
      <c r="E35" s="19" t="s">
        <v>119</v>
      </c>
      <c r="F35" s="9">
        <v>1</v>
      </c>
      <c r="G35" s="20" t="s">
        <v>130</v>
      </c>
      <c r="H35" s="11">
        <f t="shared" si="2"/>
        <v>30.944000000000003</v>
      </c>
      <c r="I35" s="11">
        <v>75.378</v>
      </c>
      <c r="J35" s="11">
        <f t="shared" si="0"/>
        <v>45.2268</v>
      </c>
      <c r="K35" s="11">
        <f t="shared" si="1"/>
        <v>76.1708</v>
      </c>
      <c r="L35" s="13">
        <f>SUMPRODUCT(($D:$D=D35)*(E:E=E35)*($K:$K&gt;K35))+1</f>
        <v>1</v>
      </c>
    </row>
    <row r="36" spans="1:12" s="1" customFormat="1" ht="18" customHeight="1">
      <c r="A36" s="9">
        <v>33</v>
      </c>
      <c r="B36" s="18" t="s">
        <v>131</v>
      </c>
      <c r="C36" s="18" t="s">
        <v>132</v>
      </c>
      <c r="D36" s="19" t="s">
        <v>129</v>
      </c>
      <c r="E36" s="19" t="s">
        <v>119</v>
      </c>
      <c r="F36" s="9">
        <v>1</v>
      </c>
      <c r="G36" s="20" t="s">
        <v>133</v>
      </c>
      <c r="H36" s="11">
        <f t="shared" si="2"/>
        <v>25.608</v>
      </c>
      <c r="I36" s="11">
        <v>75.426</v>
      </c>
      <c r="J36" s="11">
        <f t="shared" si="0"/>
        <v>45.2556</v>
      </c>
      <c r="K36" s="11">
        <v>70.87</v>
      </c>
      <c r="L36" s="13">
        <f>SUMPRODUCT(($D:$D=D36)*(E:E=E36)*($K:$K&gt;K36))+1</f>
        <v>2</v>
      </c>
    </row>
    <row r="37" spans="1:12" s="1" customFormat="1" ht="18" customHeight="1">
      <c r="A37" s="9">
        <v>34</v>
      </c>
      <c r="B37" s="18" t="s">
        <v>134</v>
      </c>
      <c r="C37" s="18" t="s">
        <v>135</v>
      </c>
      <c r="D37" s="19" t="s">
        <v>129</v>
      </c>
      <c r="E37" s="19" t="s">
        <v>119</v>
      </c>
      <c r="F37" s="9">
        <v>1</v>
      </c>
      <c r="G37" s="20" t="s">
        <v>136</v>
      </c>
      <c r="H37" s="11">
        <f t="shared" si="2"/>
        <v>25.580000000000002</v>
      </c>
      <c r="I37" s="11">
        <v>0</v>
      </c>
      <c r="J37" s="11">
        <f t="shared" si="0"/>
        <v>0</v>
      </c>
      <c r="K37" s="11">
        <f t="shared" si="1"/>
        <v>25.580000000000002</v>
      </c>
      <c r="L37" s="13">
        <f>SUMPRODUCT(($D:$D=D37)*(E:E=E37)*($K:$K&gt;K37))+1</f>
        <v>3</v>
      </c>
    </row>
    <row r="38" spans="1:12" s="1" customFormat="1" ht="18" customHeight="1">
      <c r="A38" s="9">
        <v>35</v>
      </c>
      <c r="B38" s="18" t="s">
        <v>137</v>
      </c>
      <c r="C38" s="18" t="s">
        <v>138</v>
      </c>
      <c r="D38" s="19" t="s">
        <v>30</v>
      </c>
      <c r="E38" s="19" t="s">
        <v>139</v>
      </c>
      <c r="F38" s="9">
        <v>1</v>
      </c>
      <c r="G38" s="20" t="s">
        <v>140</v>
      </c>
      <c r="H38" s="11">
        <f t="shared" si="2"/>
        <v>30.683999999999997</v>
      </c>
      <c r="I38" s="11">
        <v>73.754</v>
      </c>
      <c r="J38" s="11">
        <f t="shared" si="0"/>
        <v>44.2524</v>
      </c>
      <c r="K38" s="11">
        <v>74.93</v>
      </c>
      <c r="L38" s="13">
        <f>SUMPRODUCT(($D:$D=D38)*(E:E=E38)*($K:$K&gt;K38))+1</f>
        <v>1</v>
      </c>
    </row>
    <row r="39" spans="1:12" s="1" customFormat="1" ht="18" customHeight="1">
      <c r="A39" s="9">
        <v>36</v>
      </c>
      <c r="B39" s="18" t="s">
        <v>141</v>
      </c>
      <c r="C39" s="18" t="s">
        <v>142</v>
      </c>
      <c r="D39" s="19" t="s">
        <v>30</v>
      </c>
      <c r="E39" s="19" t="s">
        <v>139</v>
      </c>
      <c r="F39" s="9">
        <v>1</v>
      </c>
      <c r="G39" s="20" t="s">
        <v>143</v>
      </c>
      <c r="H39" s="11">
        <f t="shared" si="2"/>
        <v>30.04</v>
      </c>
      <c r="I39" s="11">
        <v>73.42999999999999</v>
      </c>
      <c r="J39" s="11">
        <f t="shared" si="0"/>
        <v>44.05799999999999</v>
      </c>
      <c r="K39" s="11">
        <f t="shared" si="1"/>
        <v>74.09799999999998</v>
      </c>
      <c r="L39" s="13">
        <f>SUMPRODUCT(($D:$D=D39)*(E:E=E39)*($K:$K&gt;K39))+1</f>
        <v>2</v>
      </c>
    </row>
    <row r="40" spans="1:12" s="1" customFormat="1" ht="18" customHeight="1">
      <c r="A40" s="9">
        <v>37</v>
      </c>
      <c r="B40" s="18" t="s">
        <v>144</v>
      </c>
      <c r="C40" s="18" t="s">
        <v>145</v>
      </c>
      <c r="D40" s="19" t="s">
        <v>30</v>
      </c>
      <c r="E40" s="19" t="s">
        <v>139</v>
      </c>
      <c r="F40" s="9">
        <v>1</v>
      </c>
      <c r="G40" s="20" t="s">
        <v>146</v>
      </c>
      <c r="H40" s="11">
        <f t="shared" si="2"/>
        <v>28.552</v>
      </c>
      <c r="I40" s="11">
        <v>73.374</v>
      </c>
      <c r="J40" s="11">
        <f t="shared" si="0"/>
        <v>44.02439999999999</v>
      </c>
      <c r="K40" s="11">
        <v>72.57</v>
      </c>
      <c r="L40" s="13">
        <f>SUMPRODUCT(($D:$D=D40)*(E:E=E40)*($K:$K&gt;K40))+1</f>
        <v>3</v>
      </c>
    </row>
    <row r="41" spans="1:12" s="1" customFormat="1" ht="18" customHeight="1">
      <c r="A41" s="9">
        <v>38</v>
      </c>
      <c r="B41" s="18" t="s">
        <v>147</v>
      </c>
      <c r="C41" s="18" t="s">
        <v>148</v>
      </c>
      <c r="D41" s="19" t="s">
        <v>149</v>
      </c>
      <c r="E41" s="19" t="s">
        <v>150</v>
      </c>
      <c r="F41" s="9">
        <v>1</v>
      </c>
      <c r="G41" s="20" t="s">
        <v>151</v>
      </c>
      <c r="H41" s="11">
        <f t="shared" si="2"/>
        <v>31.748000000000005</v>
      </c>
      <c r="I41" s="11">
        <v>0</v>
      </c>
      <c r="J41" s="11">
        <f t="shared" si="0"/>
        <v>0</v>
      </c>
      <c r="K41" s="11">
        <f t="shared" si="1"/>
        <v>31.748000000000005</v>
      </c>
      <c r="L41" s="13">
        <f>SUMPRODUCT(($D:$D=D41)*(E:E=E41)*($K:$K&gt;K41))+1</f>
        <v>1</v>
      </c>
    </row>
    <row r="42" spans="1:12" s="1" customFormat="1" ht="18" customHeight="1">
      <c r="A42" s="9">
        <v>39</v>
      </c>
      <c r="B42" s="18" t="s">
        <v>152</v>
      </c>
      <c r="C42" s="18" t="s">
        <v>153</v>
      </c>
      <c r="D42" s="19" t="s">
        <v>149</v>
      </c>
      <c r="E42" s="19" t="s">
        <v>150</v>
      </c>
      <c r="F42" s="9">
        <v>1</v>
      </c>
      <c r="G42" s="20" t="s">
        <v>154</v>
      </c>
      <c r="H42" s="11">
        <f t="shared" si="2"/>
        <v>28.052</v>
      </c>
      <c r="I42" s="11">
        <v>0</v>
      </c>
      <c r="J42" s="11">
        <f t="shared" si="0"/>
        <v>0</v>
      </c>
      <c r="K42" s="11">
        <f t="shared" si="1"/>
        <v>28.052</v>
      </c>
      <c r="L42" s="13">
        <f>SUMPRODUCT(($D:$D=D42)*(E:E=E42)*($K:$K&gt;K42))+1</f>
        <v>2</v>
      </c>
    </row>
    <row r="43" spans="1:12" s="1" customFormat="1" ht="18" customHeight="1">
      <c r="A43" s="9">
        <v>40</v>
      </c>
      <c r="B43" s="18" t="s">
        <v>155</v>
      </c>
      <c r="C43" s="18" t="s">
        <v>156</v>
      </c>
      <c r="D43" s="19" t="s">
        <v>149</v>
      </c>
      <c r="E43" s="19" t="s">
        <v>150</v>
      </c>
      <c r="F43" s="9">
        <v>1</v>
      </c>
      <c r="G43" s="20" t="s">
        <v>157</v>
      </c>
      <c r="H43" s="11">
        <f t="shared" si="2"/>
        <v>27.912000000000003</v>
      </c>
      <c r="I43" s="11">
        <v>0</v>
      </c>
      <c r="J43" s="11">
        <f t="shared" si="0"/>
        <v>0</v>
      </c>
      <c r="K43" s="11">
        <f t="shared" si="1"/>
        <v>27.912000000000003</v>
      </c>
      <c r="L43" s="13">
        <f>SUMPRODUCT(($D:$D=D43)*(E:E=E43)*($K:$K&gt;K43))+1</f>
        <v>3</v>
      </c>
    </row>
    <row r="44" spans="1:12" s="1" customFormat="1" ht="18" customHeight="1">
      <c r="A44" s="9">
        <v>41</v>
      </c>
      <c r="B44" s="18" t="s">
        <v>158</v>
      </c>
      <c r="C44" s="18" t="s">
        <v>159</v>
      </c>
      <c r="D44" s="19" t="s">
        <v>30</v>
      </c>
      <c r="E44" s="19" t="s">
        <v>160</v>
      </c>
      <c r="F44" s="9">
        <v>1</v>
      </c>
      <c r="G44" s="20" t="s">
        <v>161</v>
      </c>
      <c r="H44" s="11">
        <f t="shared" si="2"/>
        <v>29.683999999999997</v>
      </c>
      <c r="I44" s="11">
        <v>76.05000000000003</v>
      </c>
      <c r="J44" s="11">
        <f t="shared" si="0"/>
        <v>45.63000000000002</v>
      </c>
      <c r="K44" s="11">
        <f t="shared" si="1"/>
        <v>75.31400000000002</v>
      </c>
      <c r="L44" s="13">
        <f>SUMPRODUCT(($D:$D=D44)*(E:E=E44)*($K:$K&gt;K44))+1</f>
        <v>1</v>
      </c>
    </row>
    <row r="45" spans="1:12" s="1" customFormat="1" ht="18" customHeight="1">
      <c r="A45" s="9">
        <v>42</v>
      </c>
      <c r="B45" s="18" t="s">
        <v>162</v>
      </c>
      <c r="C45" s="18" t="s">
        <v>163</v>
      </c>
      <c r="D45" s="19" t="s">
        <v>30</v>
      </c>
      <c r="E45" s="19" t="s">
        <v>160</v>
      </c>
      <c r="F45" s="9">
        <v>1</v>
      </c>
      <c r="G45" s="20" t="s">
        <v>164</v>
      </c>
      <c r="H45" s="11">
        <f t="shared" si="2"/>
        <v>28.352</v>
      </c>
      <c r="I45" s="11">
        <v>73.52199999999999</v>
      </c>
      <c r="J45" s="11">
        <f t="shared" si="0"/>
        <v>44.11319999999999</v>
      </c>
      <c r="K45" s="11">
        <v>72.46</v>
      </c>
      <c r="L45" s="13">
        <f>SUMPRODUCT(($D:$D=D45)*(E:E=E45)*($K:$K&gt;K45))+1</f>
        <v>2</v>
      </c>
    </row>
    <row r="46" spans="1:12" s="1" customFormat="1" ht="18" customHeight="1">
      <c r="A46" s="9">
        <v>43</v>
      </c>
      <c r="B46" s="18" t="s">
        <v>165</v>
      </c>
      <c r="C46" s="18" t="s">
        <v>166</v>
      </c>
      <c r="D46" s="19" t="s">
        <v>30</v>
      </c>
      <c r="E46" s="19" t="s">
        <v>160</v>
      </c>
      <c r="F46" s="9">
        <v>1</v>
      </c>
      <c r="G46" s="20" t="s">
        <v>167</v>
      </c>
      <c r="H46" s="11">
        <f t="shared" si="2"/>
        <v>27.608</v>
      </c>
      <c r="I46" s="11">
        <v>0</v>
      </c>
      <c r="J46" s="11">
        <f t="shared" si="0"/>
        <v>0</v>
      </c>
      <c r="K46" s="11">
        <f t="shared" si="1"/>
        <v>27.608</v>
      </c>
      <c r="L46" s="13">
        <f>SUMPRODUCT(($D:$D=D46)*(E:E=E46)*($K:$K&gt;K46))+1</f>
        <v>3</v>
      </c>
    </row>
    <row r="47" spans="1:12" s="1" customFormat="1" ht="18" customHeight="1">
      <c r="A47" s="9">
        <v>44</v>
      </c>
      <c r="B47" s="18" t="s">
        <v>168</v>
      </c>
      <c r="C47" s="18" t="s">
        <v>169</v>
      </c>
      <c r="D47" s="19" t="s">
        <v>17</v>
      </c>
      <c r="E47" s="19" t="s">
        <v>170</v>
      </c>
      <c r="F47" s="9">
        <v>1</v>
      </c>
      <c r="G47" s="20" t="s">
        <v>171</v>
      </c>
      <c r="H47" s="11">
        <f t="shared" si="2"/>
        <v>31.060000000000002</v>
      </c>
      <c r="I47" s="11">
        <v>74.38600000000001</v>
      </c>
      <c r="J47" s="11">
        <f t="shared" si="0"/>
        <v>44.631600000000006</v>
      </c>
      <c r="K47" s="11">
        <f t="shared" si="1"/>
        <v>75.69160000000001</v>
      </c>
      <c r="L47" s="13">
        <f>SUMPRODUCT(($D:$D=D47)*(E:E=E47)*($K:$K&gt;K47))+1</f>
        <v>1</v>
      </c>
    </row>
    <row r="48" spans="1:12" s="1" customFormat="1" ht="18" customHeight="1">
      <c r="A48" s="9">
        <v>45</v>
      </c>
      <c r="B48" s="18" t="s">
        <v>172</v>
      </c>
      <c r="C48" s="18" t="s">
        <v>173</v>
      </c>
      <c r="D48" s="19" t="s">
        <v>17</v>
      </c>
      <c r="E48" s="19" t="s">
        <v>170</v>
      </c>
      <c r="F48" s="9">
        <v>1</v>
      </c>
      <c r="G48" s="20" t="s">
        <v>174</v>
      </c>
      <c r="H48" s="11">
        <f t="shared" si="2"/>
        <v>23.704</v>
      </c>
      <c r="I48" s="11">
        <v>0</v>
      </c>
      <c r="J48" s="11">
        <f t="shared" si="0"/>
        <v>0</v>
      </c>
      <c r="K48" s="11">
        <f t="shared" si="1"/>
        <v>23.704</v>
      </c>
      <c r="L48" s="13">
        <f>SUMPRODUCT(($D:$D=D48)*(E:E=E48)*($K:$K&gt;K48))+1</f>
        <v>2</v>
      </c>
    </row>
    <row r="49" spans="1:12" s="1" customFormat="1" ht="18" customHeight="1">
      <c r="A49" s="9">
        <v>46</v>
      </c>
      <c r="B49" s="18" t="s">
        <v>175</v>
      </c>
      <c r="C49" s="18" t="s">
        <v>176</v>
      </c>
      <c r="D49" s="19" t="s">
        <v>177</v>
      </c>
      <c r="E49" s="19" t="s">
        <v>178</v>
      </c>
      <c r="F49" s="9">
        <v>1</v>
      </c>
      <c r="G49" s="20" t="s">
        <v>89</v>
      </c>
      <c r="H49" s="11">
        <f t="shared" si="2"/>
        <v>31.044</v>
      </c>
      <c r="I49" s="11">
        <v>75.172</v>
      </c>
      <c r="J49" s="11">
        <f t="shared" si="0"/>
        <v>45.103199999999994</v>
      </c>
      <c r="K49" s="11">
        <v>76.14</v>
      </c>
      <c r="L49" s="13">
        <f>SUMPRODUCT(($D:$D=D49)*(E:E=E49)*($K:$K&gt;K49))+1</f>
        <v>1</v>
      </c>
    </row>
    <row r="50" spans="1:12" s="1" customFormat="1" ht="18" customHeight="1">
      <c r="A50" s="9">
        <v>47</v>
      </c>
      <c r="B50" s="18" t="s">
        <v>179</v>
      </c>
      <c r="C50" s="18" t="s">
        <v>180</v>
      </c>
      <c r="D50" s="19" t="s">
        <v>177</v>
      </c>
      <c r="E50" s="19" t="s">
        <v>178</v>
      </c>
      <c r="F50" s="9">
        <v>1</v>
      </c>
      <c r="G50" s="20" t="s">
        <v>181</v>
      </c>
      <c r="H50" s="11">
        <f t="shared" si="2"/>
        <v>30.396</v>
      </c>
      <c r="I50" s="11">
        <v>71.916</v>
      </c>
      <c r="J50" s="11">
        <f t="shared" si="0"/>
        <v>43.1496</v>
      </c>
      <c r="K50" s="11">
        <f t="shared" si="1"/>
        <v>73.54560000000001</v>
      </c>
      <c r="L50" s="13">
        <f>SUMPRODUCT(($D:$D=D50)*(E:E=E50)*($K:$K&gt;K50))+1</f>
        <v>2</v>
      </c>
    </row>
    <row r="51" spans="1:12" s="1" customFormat="1" ht="18" customHeight="1">
      <c r="A51" s="9">
        <v>48</v>
      </c>
      <c r="B51" s="18" t="s">
        <v>182</v>
      </c>
      <c r="C51" s="18" t="s">
        <v>183</v>
      </c>
      <c r="D51" s="19" t="s">
        <v>177</v>
      </c>
      <c r="E51" s="19" t="s">
        <v>178</v>
      </c>
      <c r="F51" s="9">
        <v>1</v>
      </c>
      <c r="G51" s="20" t="s">
        <v>184</v>
      </c>
      <c r="H51" s="11">
        <f t="shared" si="2"/>
        <v>32.256</v>
      </c>
      <c r="I51" s="11">
        <v>0</v>
      </c>
      <c r="J51" s="11">
        <f t="shared" si="0"/>
        <v>0</v>
      </c>
      <c r="K51" s="11">
        <f t="shared" si="1"/>
        <v>32.256</v>
      </c>
      <c r="L51" s="13">
        <f>SUMPRODUCT(($D:$D=D51)*(E:E=E51)*($K:$K&gt;K51))+1</f>
        <v>3</v>
      </c>
    </row>
    <row r="52" spans="1:12" s="1" customFormat="1" ht="18" customHeight="1">
      <c r="A52" s="9">
        <v>49</v>
      </c>
      <c r="B52" s="18" t="s">
        <v>185</v>
      </c>
      <c r="C52" s="18" t="s">
        <v>186</v>
      </c>
      <c r="D52" s="21" t="s">
        <v>187</v>
      </c>
      <c r="E52" s="21" t="s">
        <v>188</v>
      </c>
      <c r="F52" s="9">
        <v>1</v>
      </c>
      <c r="G52" s="20" t="s">
        <v>189</v>
      </c>
      <c r="H52" s="11">
        <f aca="true" t="shared" si="3" ref="H52:H115">G52*0.3</f>
        <v>23.087999999999997</v>
      </c>
      <c r="I52" s="11">
        <v>85.162</v>
      </c>
      <c r="J52" s="11">
        <f aca="true" t="shared" si="4" ref="J52:J115">I52*0.7</f>
        <v>59.6134</v>
      </c>
      <c r="K52" s="14">
        <f t="shared" si="1"/>
        <v>82.70139999999999</v>
      </c>
      <c r="L52" s="13">
        <f>SUMPRODUCT(($D:$D=D52)*(E:E=E52)*($K:$K&gt;K52))+1</f>
        <v>1</v>
      </c>
    </row>
    <row r="53" spans="1:12" s="1" customFormat="1" ht="18" customHeight="1">
      <c r="A53" s="9">
        <v>50</v>
      </c>
      <c r="B53" s="18" t="s">
        <v>190</v>
      </c>
      <c r="C53" s="18" t="s">
        <v>191</v>
      </c>
      <c r="D53" s="21" t="s">
        <v>187</v>
      </c>
      <c r="E53" s="21" t="s">
        <v>188</v>
      </c>
      <c r="F53" s="9">
        <v>1</v>
      </c>
      <c r="G53" s="20" t="s">
        <v>192</v>
      </c>
      <c r="H53" s="11">
        <f t="shared" si="3"/>
        <v>21.645</v>
      </c>
      <c r="I53" s="11">
        <v>75.47</v>
      </c>
      <c r="J53" s="11">
        <f t="shared" si="4"/>
        <v>52.82899999999999</v>
      </c>
      <c r="K53" s="14">
        <v>74.48</v>
      </c>
      <c r="L53" s="13">
        <f>SUMPRODUCT(($D:$D=D53)*(E:E=E53)*($K:$K&gt;K53))+1</f>
        <v>2</v>
      </c>
    </row>
    <row r="54" spans="1:12" s="1" customFormat="1" ht="18" customHeight="1">
      <c r="A54" s="9">
        <v>51</v>
      </c>
      <c r="B54" s="18" t="s">
        <v>193</v>
      </c>
      <c r="C54" s="18" t="s">
        <v>194</v>
      </c>
      <c r="D54" s="21" t="s">
        <v>187</v>
      </c>
      <c r="E54" s="21" t="s">
        <v>188</v>
      </c>
      <c r="F54" s="9">
        <v>1</v>
      </c>
      <c r="G54" s="20" t="s">
        <v>195</v>
      </c>
      <c r="H54" s="11">
        <f t="shared" si="3"/>
        <v>19.773</v>
      </c>
      <c r="I54" s="11">
        <v>70.376</v>
      </c>
      <c r="J54" s="11">
        <v>49.27</v>
      </c>
      <c r="K54" s="14">
        <f t="shared" si="1"/>
        <v>69.043</v>
      </c>
      <c r="L54" s="13">
        <f>SUMPRODUCT(($D:$D=D54)*(E:E=E54)*($K:$K&gt;K54))+1</f>
        <v>3</v>
      </c>
    </row>
    <row r="55" spans="1:12" s="1" customFormat="1" ht="18" customHeight="1">
      <c r="A55" s="9">
        <v>52</v>
      </c>
      <c r="B55" s="18" t="s">
        <v>196</v>
      </c>
      <c r="C55" s="18" t="s">
        <v>197</v>
      </c>
      <c r="D55" s="21" t="s">
        <v>198</v>
      </c>
      <c r="E55" s="21" t="s">
        <v>188</v>
      </c>
      <c r="F55" s="9">
        <v>1</v>
      </c>
      <c r="G55" s="20" t="s">
        <v>199</v>
      </c>
      <c r="H55" s="11">
        <f t="shared" si="3"/>
        <v>23.52</v>
      </c>
      <c r="I55" s="11">
        <v>82.658</v>
      </c>
      <c r="J55" s="11">
        <f t="shared" si="4"/>
        <v>57.8606</v>
      </c>
      <c r="K55" s="14">
        <f t="shared" si="1"/>
        <v>81.3806</v>
      </c>
      <c r="L55" s="13">
        <f>SUMPRODUCT(($D:$D=D55)*(E:E=E55)*($K:$K&gt;K55))+1</f>
        <v>1</v>
      </c>
    </row>
    <row r="56" spans="1:12" s="1" customFormat="1" ht="18" customHeight="1">
      <c r="A56" s="9">
        <v>53</v>
      </c>
      <c r="B56" s="18" t="s">
        <v>200</v>
      </c>
      <c r="C56" s="18" t="s">
        <v>201</v>
      </c>
      <c r="D56" s="21" t="s">
        <v>198</v>
      </c>
      <c r="E56" s="21" t="s">
        <v>188</v>
      </c>
      <c r="F56" s="9">
        <v>1</v>
      </c>
      <c r="G56" s="20" t="s">
        <v>202</v>
      </c>
      <c r="H56" s="11">
        <f t="shared" si="3"/>
        <v>22.659</v>
      </c>
      <c r="I56" s="11">
        <v>82.84599999999999</v>
      </c>
      <c r="J56" s="11">
        <v>58</v>
      </c>
      <c r="K56" s="14">
        <f t="shared" si="1"/>
        <v>80.65899999999999</v>
      </c>
      <c r="L56" s="13">
        <f>SUMPRODUCT(($D:$D=D56)*(E:E=E56)*($K:$K&gt;K56))+1</f>
        <v>2</v>
      </c>
    </row>
    <row r="57" spans="1:12" s="1" customFormat="1" ht="18" customHeight="1">
      <c r="A57" s="9">
        <v>54</v>
      </c>
      <c r="B57" s="18" t="s">
        <v>203</v>
      </c>
      <c r="C57" s="18" t="s">
        <v>204</v>
      </c>
      <c r="D57" s="21" t="s">
        <v>198</v>
      </c>
      <c r="E57" s="21" t="s">
        <v>188</v>
      </c>
      <c r="F57" s="9">
        <v>1</v>
      </c>
      <c r="G57" s="20" t="s">
        <v>205</v>
      </c>
      <c r="H57" s="11">
        <f t="shared" si="3"/>
        <v>22.823999999999998</v>
      </c>
      <c r="I57" s="11">
        <v>78.696</v>
      </c>
      <c r="J57" s="11">
        <f t="shared" si="4"/>
        <v>55.087199999999996</v>
      </c>
      <c r="K57" s="14">
        <f t="shared" si="1"/>
        <v>77.9112</v>
      </c>
      <c r="L57" s="13">
        <f>SUMPRODUCT(($D:$D=D57)*(E:E=E57)*($K:$K&gt;K57))+1</f>
        <v>3</v>
      </c>
    </row>
    <row r="58" spans="1:12" s="1" customFormat="1" ht="18" customHeight="1">
      <c r="A58" s="9">
        <v>55</v>
      </c>
      <c r="B58" s="18" t="s">
        <v>206</v>
      </c>
      <c r="C58" s="18" t="s">
        <v>207</v>
      </c>
      <c r="D58" s="21" t="s">
        <v>208</v>
      </c>
      <c r="E58" s="21" t="s">
        <v>188</v>
      </c>
      <c r="F58" s="9">
        <v>3</v>
      </c>
      <c r="G58" s="20" t="s">
        <v>209</v>
      </c>
      <c r="H58" s="11">
        <f t="shared" si="3"/>
        <v>26.945999999999998</v>
      </c>
      <c r="I58" s="11">
        <v>84.88799999999999</v>
      </c>
      <c r="J58" s="11">
        <f t="shared" si="4"/>
        <v>59.42159999999999</v>
      </c>
      <c r="K58" s="14">
        <f t="shared" si="1"/>
        <v>86.36759999999998</v>
      </c>
      <c r="L58" s="13">
        <f>SUMPRODUCT(($D:$D=D58)*(E:E=E58)*($K:$K&gt;K58))+1</f>
        <v>1</v>
      </c>
    </row>
    <row r="59" spans="1:12" s="1" customFormat="1" ht="18" customHeight="1">
      <c r="A59" s="9">
        <v>56</v>
      </c>
      <c r="B59" s="18" t="s">
        <v>210</v>
      </c>
      <c r="C59" s="18" t="s">
        <v>211</v>
      </c>
      <c r="D59" s="21" t="s">
        <v>208</v>
      </c>
      <c r="E59" s="21" t="s">
        <v>188</v>
      </c>
      <c r="F59" s="9">
        <v>3</v>
      </c>
      <c r="G59" s="20" t="s">
        <v>212</v>
      </c>
      <c r="H59" s="11">
        <f t="shared" si="3"/>
        <v>23.198999999999998</v>
      </c>
      <c r="I59" s="11">
        <v>85.756</v>
      </c>
      <c r="J59" s="11">
        <f t="shared" si="4"/>
        <v>60.029199999999996</v>
      </c>
      <c r="K59" s="14">
        <f t="shared" si="1"/>
        <v>83.22819999999999</v>
      </c>
      <c r="L59" s="13">
        <f>SUMPRODUCT(($D:$D=D59)*(E:E=E59)*($K:$K&gt;K59))+1</f>
        <v>2</v>
      </c>
    </row>
    <row r="60" spans="1:12" s="1" customFormat="1" ht="18" customHeight="1">
      <c r="A60" s="9">
        <v>57</v>
      </c>
      <c r="B60" s="18" t="s">
        <v>213</v>
      </c>
      <c r="C60" s="18" t="s">
        <v>214</v>
      </c>
      <c r="D60" s="21" t="s">
        <v>208</v>
      </c>
      <c r="E60" s="21" t="s">
        <v>188</v>
      </c>
      <c r="F60" s="9">
        <v>3</v>
      </c>
      <c r="G60" s="20" t="s">
        <v>215</v>
      </c>
      <c r="H60" s="11">
        <f t="shared" si="3"/>
        <v>25.503</v>
      </c>
      <c r="I60" s="11">
        <v>76.376</v>
      </c>
      <c r="J60" s="11">
        <v>53.47</v>
      </c>
      <c r="K60" s="14">
        <f t="shared" si="1"/>
        <v>78.973</v>
      </c>
      <c r="L60" s="13">
        <f>SUMPRODUCT(($D:$D=D60)*(E:E=E60)*($K:$K&gt;K60))+1</f>
        <v>3</v>
      </c>
    </row>
    <row r="61" spans="1:12" s="1" customFormat="1" ht="18" customHeight="1">
      <c r="A61" s="9">
        <v>58</v>
      </c>
      <c r="B61" s="18" t="s">
        <v>216</v>
      </c>
      <c r="C61" s="18" t="s">
        <v>217</v>
      </c>
      <c r="D61" s="21" t="s">
        <v>208</v>
      </c>
      <c r="E61" s="21" t="s">
        <v>188</v>
      </c>
      <c r="F61" s="9">
        <v>3</v>
      </c>
      <c r="G61" s="20" t="s">
        <v>218</v>
      </c>
      <c r="H61" s="11">
        <f t="shared" si="3"/>
        <v>19.820999999999998</v>
      </c>
      <c r="I61" s="11">
        <v>74.978</v>
      </c>
      <c r="J61" s="11">
        <v>52.49</v>
      </c>
      <c r="K61" s="14">
        <f t="shared" si="1"/>
        <v>72.311</v>
      </c>
      <c r="L61" s="13">
        <f>SUMPRODUCT(($D:$D=D61)*(E:E=E61)*($K:$K&gt;K61))+1</f>
        <v>4</v>
      </c>
    </row>
    <row r="62" spans="1:12" s="1" customFormat="1" ht="18" customHeight="1">
      <c r="A62" s="9">
        <v>59</v>
      </c>
      <c r="B62" s="18" t="s">
        <v>219</v>
      </c>
      <c r="C62" s="18" t="s">
        <v>220</v>
      </c>
      <c r="D62" s="21" t="s">
        <v>208</v>
      </c>
      <c r="E62" s="21" t="s">
        <v>188</v>
      </c>
      <c r="F62" s="9">
        <v>3</v>
      </c>
      <c r="G62" s="20" t="s">
        <v>221</v>
      </c>
      <c r="H62" s="11">
        <f t="shared" si="3"/>
        <v>18.965999999999998</v>
      </c>
      <c r="I62" s="11">
        <v>74.112</v>
      </c>
      <c r="J62" s="11">
        <f t="shared" si="4"/>
        <v>51.87839999999999</v>
      </c>
      <c r="K62" s="14">
        <v>70.85</v>
      </c>
      <c r="L62" s="13">
        <f>SUMPRODUCT(($D:$D=D62)*(E:E=E62)*($K:$K&gt;K62))+1</f>
        <v>5</v>
      </c>
    </row>
    <row r="63" spans="1:12" s="1" customFormat="1" ht="18" customHeight="1">
      <c r="A63" s="9">
        <v>60</v>
      </c>
      <c r="B63" s="18" t="s">
        <v>222</v>
      </c>
      <c r="C63" s="18" t="s">
        <v>223</v>
      </c>
      <c r="D63" s="21" t="s">
        <v>208</v>
      </c>
      <c r="E63" s="21" t="s">
        <v>188</v>
      </c>
      <c r="F63" s="9">
        <v>3</v>
      </c>
      <c r="G63" s="20" t="s">
        <v>224</v>
      </c>
      <c r="H63" s="11">
        <f t="shared" si="3"/>
        <v>26.570999999999998</v>
      </c>
      <c r="I63" s="11">
        <v>0</v>
      </c>
      <c r="J63" s="11">
        <f t="shared" si="4"/>
        <v>0</v>
      </c>
      <c r="K63" s="14">
        <f t="shared" si="1"/>
        <v>26.570999999999998</v>
      </c>
      <c r="L63" s="13">
        <f>SUMPRODUCT(($D:$D=D63)*(E:E=E63)*($K:$K&gt;K63))+1</f>
        <v>6</v>
      </c>
    </row>
    <row r="64" spans="1:12" s="1" customFormat="1" ht="18" customHeight="1">
      <c r="A64" s="9">
        <v>61</v>
      </c>
      <c r="B64" s="18" t="s">
        <v>225</v>
      </c>
      <c r="C64" s="18" t="s">
        <v>226</v>
      </c>
      <c r="D64" s="21" t="s">
        <v>208</v>
      </c>
      <c r="E64" s="21" t="s">
        <v>188</v>
      </c>
      <c r="F64" s="9">
        <v>3</v>
      </c>
      <c r="G64" s="20" t="s">
        <v>227</v>
      </c>
      <c r="H64" s="11">
        <f t="shared" si="3"/>
        <v>21.804000000000002</v>
      </c>
      <c r="I64" s="11">
        <v>0</v>
      </c>
      <c r="J64" s="11">
        <f t="shared" si="4"/>
        <v>0</v>
      </c>
      <c r="K64" s="14">
        <f t="shared" si="1"/>
        <v>21.804000000000002</v>
      </c>
      <c r="L64" s="13">
        <f>SUMPRODUCT(($D:$D=D64)*(E:E=E64)*($K:$K&gt;K64))+1</f>
        <v>7</v>
      </c>
    </row>
    <row r="65" spans="1:12" s="1" customFormat="1" ht="18" customHeight="1">
      <c r="A65" s="9">
        <v>62</v>
      </c>
      <c r="B65" s="18" t="s">
        <v>228</v>
      </c>
      <c r="C65" s="18" t="s">
        <v>229</v>
      </c>
      <c r="D65" s="21" t="s">
        <v>208</v>
      </c>
      <c r="E65" s="21" t="s">
        <v>188</v>
      </c>
      <c r="F65" s="9">
        <v>3</v>
      </c>
      <c r="G65" s="20" t="s">
        <v>230</v>
      </c>
      <c r="H65" s="11">
        <f t="shared" si="3"/>
        <v>19.125</v>
      </c>
      <c r="I65" s="11">
        <v>0</v>
      </c>
      <c r="J65" s="11">
        <f t="shared" si="4"/>
        <v>0</v>
      </c>
      <c r="K65" s="14">
        <f t="shared" si="1"/>
        <v>19.125</v>
      </c>
      <c r="L65" s="13">
        <f>SUMPRODUCT(($D:$D=D65)*(E:E=E65)*($K:$K&gt;K65))+1</f>
        <v>8</v>
      </c>
    </row>
    <row r="66" spans="1:12" s="1" customFormat="1" ht="18" customHeight="1">
      <c r="A66" s="9">
        <v>63</v>
      </c>
      <c r="B66" s="18" t="s">
        <v>231</v>
      </c>
      <c r="C66" s="18" t="s">
        <v>232</v>
      </c>
      <c r="D66" s="21" t="s">
        <v>208</v>
      </c>
      <c r="E66" s="21" t="s">
        <v>188</v>
      </c>
      <c r="F66" s="9">
        <v>3</v>
      </c>
      <c r="G66" s="20" t="s">
        <v>233</v>
      </c>
      <c r="H66" s="11">
        <f t="shared" si="3"/>
        <v>18.057</v>
      </c>
      <c r="I66" s="11">
        <v>0</v>
      </c>
      <c r="J66" s="11">
        <f t="shared" si="4"/>
        <v>0</v>
      </c>
      <c r="K66" s="14">
        <f t="shared" si="1"/>
        <v>18.057</v>
      </c>
      <c r="L66" s="13">
        <f>SUMPRODUCT(($D:$D=D66)*(E:E=E66)*($K:$K&gt;K66))+1</f>
        <v>9</v>
      </c>
    </row>
    <row r="67" spans="1:12" s="1" customFormat="1" ht="18" customHeight="1">
      <c r="A67" s="9">
        <v>64</v>
      </c>
      <c r="B67" s="18" t="s">
        <v>234</v>
      </c>
      <c r="C67" s="18" t="s">
        <v>235</v>
      </c>
      <c r="D67" s="21" t="s">
        <v>236</v>
      </c>
      <c r="E67" s="21" t="s">
        <v>188</v>
      </c>
      <c r="F67" s="9">
        <v>1</v>
      </c>
      <c r="G67" s="20" t="s">
        <v>237</v>
      </c>
      <c r="H67" s="11">
        <f t="shared" si="3"/>
        <v>21.486</v>
      </c>
      <c r="I67" s="11">
        <v>83.322</v>
      </c>
      <c r="J67" s="11">
        <v>58.32</v>
      </c>
      <c r="K67" s="14">
        <f t="shared" si="1"/>
        <v>79.806</v>
      </c>
      <c r="L67" s="13">
        <f>SUMPRODUCT(($D:$D=D67)*(E:E=E67)*($K:$K&gt;K67))+1</f>
        <v>1</v>
      </c>
    </row>
    <row r="68" spans="1:12" s="1" customFormat="1" ht="18" customHeight="1">
      <c r="A68" s="9">
        <v>65</v>
      </c>
      <c r="B68" s="18" t="s">
        <v>238</v>
      </c>
      <c r="C68" s="18" t="s">
        <v>239</v>
      </c>
      <c r="D68" s="21" t="s">
        <v>236</v>
      </c>
      <c r="E68" s="21" t="s">
        <v>188</v>
      </c>
      <c r="F68" s="9">
        <v>1</v>
      </c>
      <c r="G68" s="20" t="s">
        <v>240</v>
      </c>
      <c r="H68" s="11">
        <f t="shared" si="3"/>
        <v>20.628</v>
      </c>
      <c r="I68" s="11">
        <v>80.384</v>
      </c>
      <c r="J68" s="11">
        <f t="shared" si="4"/>
        <v>56.2688</v>
      </c>
      <c r="K68" s="14">
        <f aca="true" t="shared" si="5" ref="K68:K135">H68+J68</f>
        <v>76.8968</v>
      </c>
      <c r="L68" s="13">
        <f>SUMPRODUCT(($D:$D=D68)*(E:E=E68)*($K:$K&gt;K68))+1</f>
        <v>2</v>
      </c>
    </row>
    <row r="69" spans="1:12" s="1" customFormat="1" ht="18" customHeight="1">
      <c r="A69" s="9">
        <v>66</v>
      </c>
      <c r="B69" s="18" t="s">
        <v>241</v>
      </c>
      <c r="C69" s="18" t="s">
        <v>242</v>
      </c>
      <c r="D69" s="21" t="s">
        <v>243</v>
      </c>
      <c r="E69" s="21" t="s">
        <v>188</v>
      </c>
      <c r="F69" s="9">
        <v>2</v>
      </c>
      <c r="G69" s="20" t="s">
        <v>244</v>
      </c>
      <c r="H69" s="11">
        <f t="shared" si="3"/>
        <v>24.21</v>
      </c>
      <c r="I69" s="11">
        <v>80.324</v>
      </c>
      <c r="J69" s="11">
        <v>56.22</v>
      </c>
      <c r="K69" s="14">
        <f t="shared" si="5"/>
        <v>80.43</v>
      </c>
      <c r="L69" s="13">
        <f>SUMPRODUCT(($D:$D=D69)*(E:E=E69)*($K:$K&gt;K69))+1</f>
        <v>1</v>
      </c>
    </row>
    <row r="70" spans="1:12" s="1" customFormat="1" ht="18" customHeight="1">
      <c r="A70" s="9">
        <v>67</v>
      </c>
      <c r="B70" s="18" t="s">
        <v>245</v>
      </c>
      <c r="C70" s="18" t="s">
        <v>246</v>
      </c>
      <c r="D70" s="21" t="s">
        <v>243</v>
      </c>
      <c r="E70" s="21" t="s">
        <v>188</v>
      </c>
      <c r="F70" s="9">
        <v>2</v>
      </c>
      <c r="G70" s="20" t="s">
        <v>247</v>
      </c>
      <c r="H70" s="11">
        <f t="shared" si="3"/>
        <v>19.448999999999998</v>
      </c>
      <c r="I70" s="11">
        <v>82.47999999999999</v>
      </c>
      <c r="J70" s="11">
        <f t="shared" si="4"/>
        <v>57.73599999999999</v>
      </c>
      <c r="K70" s="14">
        <f t="shared" si="5"/>
        <v>77.18499999999999</v>
      </c>
      <c r="L70" s="13">
        <f>SUMPRODUCT(($D:$D=D70)*(E:E=E70)*($K:$K&gt;K70))+1</f>
        <v>2</v>
      </c>
    </row>
    <row r="71" spans="1:12" s="1" customFormat="1" ht="18" customHeight="1">
      <c r="A71" s="9">
        <v>68</v>
      </c>
      <c r="B71" s="18" t="s">
        <v>248</v>
      </c>
      <c r="C71" s="18" t="s">
        <v>249</v>
      </c>
      <c r="D71" s="21" t="s">
        <v>243</v>
      </c>
      <c r="E71" s="21" t="s">
        <v>188</v>
      </c>
      <c r="F71" s="9">
        <v>2</v>
      </c>
      <c r="G71" s="20" t="s">
        <v>250</v>
      </c>
      <c r="H71" s="11">
        <f t="shared" si="3"/>
        <v>22.929000000000002</v>
      </c>
      <c r="I71" s="11">
        <v>75.462</v>
      </c>
      <c r="J71" s="11">
        <f t="shared" si="4"/>
        <v>52.8234</v>
      </c>
      <c r="K71" s="14">
        <f t="shared" si="5"/>
        <v>75.7524</v>
      </c>
      <c r="L71" s="13">
        <f>SUMPRODUCT(($D:$D=D71)*(E:E=E71)*($K:$K&gt;K71))+1</f>
        <v>3</v>
      </c>
    </row>
    <row r="72" spans="1:12" s="1" customFormat="1" ht="18" customHeight="1">
      <c r="A72" s="9">
        <v>69</v>
      </c>
      <c r="B72" s="18" t="s">
        <v>251</v>
      </c>
      <c r="C72" s="18" t="s">
        <v>252</v>
      </c>
      <c r="D72" s="21" t="s">
        <v>243</v>
      </c>
      <c r="E72" s="21" t="s">
        <v>188</v>
      </c>
      <c r="F72" s="9">
        <v>2</v>
      </c>
      <c r="G72" s="20" t="s">
        <v>19</v>
      </c>
      <c r="H72" s="11">
        <f t="shared" si="3"/>
        <v>19.767</v>
      </c>
      <c r="I72" s="11">
        <v>78.96600000000001</v>
      </c>
      <c r="J72" s="11">
        <f t="shared" si="4"/>
        <v>55.2762</v>
      </c>
      <c r="K72" s="14">
        <v>75.05</v>
      </c>
      <c r="L72" s="13">
        <f>SUMPRODUCT(($D:$D=D72)*(E:E=E72)*($K:$K&gt;K72))+1</f>
        <v>4</v>
      </c>
    </row>
    <row r="73" spans="1:12" s="1" customFormat="1" ht="18" customHeight="1">
      <c r="A73" s="9">
        <v>70</v>
      </c>
      <c r="B73" s="18" t="s">
        <v>253</v>
      </c>
      <c r="C73" s="18" t="s">
        <v>254</v>
      </c>
      <c r="D73" s="21" t="s">
        <v>243</v>
      </c>
      <c r="E73" s="21" t="s">
        <v>188</v>
      </c>
      <c r="F73" s="9">
        <v>2</v>
      </c>
      <c r="G73" s="20" t="s">
        <v>255</v>
      </c>
      <c r="H73" s="11">
        <f t="shared" si="3"/>
        <v>18.855</v>
      </c>
      <c r="I73" s="11">
        <v>71.11</v>
      </c>
      <c r="J73" s="11">
        <f t="shared" si="4"/>
        <v>49.776999999999994</v>
      </c>
      <c r="K73" s="14">
        <v>68.64</v>
      </c>
      <c r="L73" s="13">
        <f>SUMPRODUCT(($D:$D=D73)*(E:E=E73)*($K:$K&gt;K73))+1</f>
        <v>5</v>
      </c>
    </row>
    <row r="74" spans="1:12" s="1" customFormat="1" ht="18" customHeight="1">
      <c r="A74" s="9">
        <v>71</v>
      </c>
      <c r="B74" s="18" t="s">
        <v>256</v>
      </c>
      <c r="C74" s="18" t="s">
        <v>257</v>
      </c>
      <c r="D74" s="21" t="s">
        <v>243</v>
      </c>
      <c r="E74" s="21" t="s">
        <v>188</v>
      </c>
      <c r="F74" s="9">
        <v>2</v>
      </c>
      <c r="G74" s="20" t="s">
        <v>258</v>
      </c>
      <c r="H74" s="11">
        <f t="shared" si="3"/>
        <v>20.034</v>
      </c>
      <c r="I74" s="11">
        <v>0</v>
      </c>
      <c r="J74" s="11">
        <f t="shared" si="4"/>
        <v>0</v>
      </c>
      <c r="K74" s="14">
        <f t="shared" si="5"/>
        <v>20.034</v>
      </c>
      <c r="L74" s="13">
        <f>SUMPRODUCT(($D:$D=D74)*(E:E=E74)*($K:$K&gt;K74))+1</f>
        <v>6</v>
      </c>
    </row>
    <row r="75" spans="1:12" s="1" customFormat="1" ht="18" customHeight="1">
      <c r="A75" s="9">
        <v>72</v>
      </c>
      <c r="B75" s="18" t="s">
        <v>259</v>
      </c>
      <c r="C75" s="18" t="s">
        <v>260</v>
      </c>
      <c r="D75" s="21" t="s">
        <v>261</v>
      </c>
      <c r="E75" s="21" t="s">
        <v>188</v>
      </c>
      <c r="F75" s="9">
        <v>1</v>
      </c>
      <c r="G75" s="20" t="s">
        <v>262</v>
      </c>
      <c r="H75" s="11">
        <f t="shared" si="3"/>
        <v>18.807</v>
      </c>
      <c r="I75" s="11">
        <v>77.63000000000001</v>
      </c>
      <c r="J75" s="11">
        <f t="shared" si="4"/>
        <v>54.341</v>
      </c>
      <c r="K75" s="14">
        <f t="shared" si="5"/>
        <v>73.148</v>
      </c>
      <c r="L75" s="13">
        <f>SUMPRODUCT(($D:$D=D75)*(E:E=E75)*($K:$K&gt;K75))+1</f>
        <v>1</v>
      </c>
    </row>
    <row r="76" spans="1:12" s="1" customFormat="1" ht="18" customHeight="1">
      <c r="A76" s="9">
        <v>73</v>
      </c>
      <c r="B76" s="18" t="s">
        <v>263</v>
      </c>
      <c r="C76" s="18" t="s">
        <v>264</v>
      </c>
      <c r="D76" s="21" t="s">
        <v>261</v>
      </c>
      <c r="E76" s="21" t="s">
        <v>188</v>
      </c>
      <c r="F76" s="9">
        <v>1</v>
      </c>
      <c r="G76" s="20" t="s">
        <v>265</v>
      </c>
      <c r="H76" s="11">
        <f t="shared" si="3"/>
        <v>17.31</v>
      </c>
      <c r="I76" s="11">
        <v>79.126</v>
      </c>
      <c r="J76" s="11">
        <f t="shared" si="4"/>
        <v>55.3882</v>
      </c>
      <c r="K76" s="14">
        <f t="shared" si="5"/>
        <v>72.6982</v>
      </c>
      <c r="L76" s="13">
        <f>SUMPRODUCT(($D:$D=D76)*(E:E=E76)*($K:$K&gt;K76))+1</f>
        <v>2</v>
      </c>
    </row>
    <row r="77" spans="1:12" s="1" customFormat="1" ht="18" customHeight="1">
      <c r="A77" s="9">
        <v>74</v>
      </c>
      <c r="B77" s="18" t="s">
        <v>266</v>
      </c>
      <c r="C77" s="18" t="s">
        <v>267</v>
      </c>
      <c r="D77" s="21" t="s">
        <v>268</v>
      </c>
      <c r="E77" s="21" t="s">
        <v>188</v>
      </c>
      <c r="F77" s="9">
        <v>1</v>
      </c>
      <c r="G77" s="20" t="s">
        <v>202</v>
      </c>
      <c r="H77" s="11">
        <f t="shared" si="3"/>
        <v>22.659</v>
      </c>
      <c r="I77" s="11">
        <v>78.55</v>
      </c>
      <c r="J77" s="11">
        <f t="shared" si="4"/>
        <v>54.98499999999999</v>
      </c>
      <c r="K77" s="14">
        <v>77.65</v>
      </c>
      <c r="L77" s="13">
        <f>SUMPRODUCT(($D:$D=D77)*(E:E=E77)*($K:$K&gt;K77))+1</f>
        <v>1</v>
      </c>
    </row>
    <row r="78" spans="1:12" s="1" customFormat="1" ht="18" customHeight="1">
      <c r="A78" s="9">
        <v>75</v>
      </c>
      <c r="B78" s="18" t="s">
        <v>269</v>
      </c>
      <c r="C78" s="18" t="s">
        <v>270</v>
      </c>
      <c r="D78" s="21" t="s">
        <v>268</v>
      </c>
      <c r="E78" s="21" t="s">
        <v>188</v>
      </c>
      <c r="F78" s="9">
        <v>1</v>
      </c>
      <c r="G78" s="20" t="s">
        <v>271</v>
      </c>
      <c r="H78" s="11">
        <f t="shared" si="3"/>
        <v>21.27</v>
      </c>
      <c r="I78" s="11">
        <v>79.69200000000001</v>
      </c>
      <c r="J78" s="11">
        <f t="shared" si="4"/>
        <v>55.784400000000005</v>
      </c>
      <c r="K78" s="14">
        <f t="shared" si="5"/>
        <v>77.0544</v>
      </c>
      <c r="L78" s="13">
        <f>SUMPRODUCT(($D:$D=D78)*(E:E=E78)*($K:$K&gt;K78))+1</f>
        <v>2</v>
      </c>
    </row>
    <row r="79" spans="1:12" s="1" customFormat="1" ht="18" customHeight="1">
      <c r="A79" s="9">
        <v>76</v>
      </c>
      <c r="B79" s="18" t="s">
        <v>272</v>
      </c>
      <c r="C79" s="18" t="s">
        <v>273</v>
      </c>
      <c r="D79" s="21" t="s">
        <v>268</v>
      </c>
      <c r="E79" s="21" t="s">
        <v>188</v>
      </c>
      <c r="F79" s="9">
        <v>1</v>
      </c>
      <c r="G79" s="20" t="s">
        <v>274</v>
      </c>
      <c r="H79" s="11">
        <f t="shared" si="3"/>
        <v>22.662000000000003</v>
      </c>
      <c r="I79" s="11">
        <v>77.584</v>
      </c>
      <c r="J79" s="11">
        <f t="shared" si="4"/>
        <v>54.3088</v>
      </c>
      <c r="K79" s="14">
        <f t="shared" si="5"/>
        <v>76.9708</v>
      </c>
      <c r="L79" s="13">
        <f>SUMPRODUCT(($D:$D=D79)*(E:E=E79)*($K:$K&gt;K79))+1</f>
        <v>3</v>
      </c>
    </row>
    <row r="80" spans="1:12" s="1" customFormat="1" ht="18" customHeight="1">
      <c r="A80" s="9">
        <v>77</v>
      </c>
      <c r="B80" s="18" t="s">
        <v>275</v>
      </c>
      <c r="C80" s="18" t="s">
        <v>276</v>
      </c>
      <c r="D80" s="21" t="s">
        <v>277</v>
      </c>
      <c r="E80" s="21" t="s">
        <v>278</v>
      </c>
      <c r="F80" s="9">
        <v>1</v>
      </c>
      <c r="G80" s="20" t="s">
        <v>279</v>
      </c>
      <c r="H80" s="11">
        <f t="shared" si="3"/>
        <v>19.875</v>
      </c>
      <c r="I80" s="11">
        <v>78.674</v>
      </c>
      <c r="J80" s="11">
        <f t="shared" si="4"/>
        <v>55.0718</v>
      </c>
      <c r="K80" s="14">
        <f t="shared" si="5"/>
        <v>74.9468</v>
      </c>
      <c r="L80" s="13">
        <f>SUMPRODUCT(($D:$D=D80)*(E:E=E80)*($K:$K&gt;K80))+1</f>
        <v>1</v>
      </c>
    </row>
    <row r="81" spans="1:12" s="1" customFormat="1" ht="18" customHeight="1">
      <c r="A81" s="9">
        <v>78</v>
      </c>
      <c r="B81" s="18" t="s">
        <v>280</v>
      </c>
      <c r="C81" s="18" t="s">
        <v>281</v>
      </c>
      <c r="D81" s="21" t="s">
        <v>282</v>
      </c>
      <c r="E81" s="21" t="s">
        <v>278</v>
      </c>
      <c r="F81" s="9">
        <v>1</v>
      </c>
      <c r="G81" s="20" t="s">
        <v>283</v>
      </c>
      <c r="H81" s="11">
        <f t="shared" si="3"/>
        <v>22.293</v>
      </c>
      <c r="I81" s="11">
        <v>84.256</v>
      </c>
      <c r="J81" s="11">
        <f t="shared" si="4"/>
        <v>58.9792</v>
      </c>
      <c r="K81" s="14">
        <f t="shared" si="5"/>
        <v>81.2722</v>
      </c>
      <c r="L81" s="13">
        <f>SUMPRODUCT(($D:$D=D81)*(E:E=E81)*($K:$K&gt;K81))+1</f>
        <v>1</v>
      </c>
    </row>
    <row r="82" spans="1:12" s="1" customFormat="1" ht="18" customHeight="1">
      <c r="A82" s="9">
        <v>79</v>
      </c>
      <c r="B82" s="18" t="s">
        <v>284</v>
      </c>
      <c r="C82" s="18" t="s">
        <v>285</v>
      </c>
      <c r="D82" s="21" t="s">
        <v>282</v>
      </c>
      <c r="E82" s="21" t="s">
        <v>278</v>
      </c>
      <c r="F82" s="9">
        <v>1</v>
      </c>
      <c r="G82" s="20" t="s">
        <v>286</v>
      </c>
      <c r="H82" s="11">
        <f t="shared" si="3"/>
        <v>22.554000000000002</v>
      </c>
      <c r="I82" s="11">
        <v>78.824</v>
      </c>
      <c r="J82" s="11">
        <v>55.17</v>
      </c>
      <c r="K82" s="14">
        <f t="shared" si="5"/>
        <v>77.724</v>
      </c>
      <c r="L82" s="13">
        <f>SUMPRODUCT(($D:$D=D82)*(E:E=E82)*($K:$K&gt;K82))+1</f>
        <v>2</v>
      </c>
    </row>
    <row r="83" spans="1:12" s="1" customFormat="1" ht="18" customHeight="1">
      <c r="A83" s="9">
        <v>80</v>
      </c>
      <c r="B83" s="18" t="s">
        <v>287</v>
      </c>
      <c r="C83" s="18" t="s">
        <v>288</v>
      </c>
      <c r="D83" s="21" t="s">
        <v>282</v>
      </c>
      <c r="E83" s="21" t="s">
        <v>278</v>
      </c>
      <c r="F83" s="9">
        <v>1</v>
      </c>
      <c r="G83" s="20" t="s">
        <v>289</v>
      </c>
      <c r="H83" s="11">
        <f t="shared" si="3"/>
        <v>20.892</v>
      </c>
      <c r="I83" s="11">
        <v>0</v>
      </c>
      <c r="J83" s="11">
        <f t="shared" si="4"/>
        <v>0</v>
      </c>
      <c r="K83" s="14">
        <f t="shared" si="5"/>
        <v>20.892</v>
      </c>
      <c r="L83" s="13">
        <f>SUMPRODUCT(($D:$D=D83)*(E:E=E83)*($K:$K&gt;K83))+1</f>
        <v>3</v>
      </c>
    </row>
    <row r="84" spans="1:12" s="1" customFormat="1" ht="18" customHeight="1">
      <c r="A84" s="9">
        <v>81</v>
      </c>
      <c r="B84" s="18" t="s">
        <v>290</v>
      </c>
      <c r="C84" s="18" t="s">
        <v>291</v>
      </c>
      <c r="D84" s="21" t="s">
        <v>208</v>
      </c>
      <c r="E84" s="21" t="s">
        <v>278</v>
      </c>
      <c r="F84" s="9">
        <v>3</v>
      </c>
      <c r="G84" s="20" t="s">
        <v>292</v>
      </c>
      <c r="H84" s="11">
        <f t="shared" si="3"/>
        <v>25.073999999999998</v>
      </c>
      <c r="I84" s="11">
        <v>85.98400000000001</v>
      </c>
      <c r="J84" s="11">
        <f t="shared" si="4"/>
        <v>60.1888</v>
      </c>
      <c r="K84" s="14">
        <f t="shared" si="5"/>
        <v>85.2628</v>
      </c>
      <c r="L84" s="13">
        <f>SUMPRODUCT(($D:$D=D84)*(E:E=E84)*($K:$K&gt;K84))+1</f>
        <v>1</v>
      </c>
    </row>
    <row r="85" spans="1:12" s="1" customFormat="1" ht="18" customHeight="1">
      <c r="A85" s="9">
        <v>82</v>
      </c>
      <c r="B85" s="18" t="s">
        <v>293</v>
      </c>
      <c r="C85" s="18" t="s">
        <v>294</v>
      </c>
      <c r="D85" s="21" t="s">
        <v>208</v>
      </c>
      <c r="E85" s="21" t="s">
        <v>278</v>
      </c>
      <c r="F85" s="9">
        <v>3</v>
      </c>
      <c r="G85" s="20" t="s">
        <v>295</v>
      </c>
      <c r="H85" s="11">
        <f t="shared" si="3"/>
        <v>22.070999999999998</v>
      </c>
      <c r="I85" s="11">
        <v>83.23</v>
      </c>
      <c r="J85" s="11">
        <f t="shared" si="4"/>
        <v>58.260999999999996</v>
      </c>
      <c r="K85" s="14">
        <f t="shared" si="5"/>
        <v>80.332</v>
      </c>
      <c r="L85" s="13">
        <f>SUMPRODUCT(($D:$D=D85)*(E:E=E85)*($K:$K&gt;K85))+1</f>
        <v>2</v>
      </c>
    </row>
    <row r="86" spans="1:12" s="1" customFormat="1" ht="18" customHeight="1">
      <c r="A86" s="9">
        <v>83</v>
      </c>
      <c r="B86" s="18" t="s">
        <v>296</v>
      </c>
      <c r="C86" s="18" t="s">
        <v>297</v>
      </c>
      <c r="D86" s="21" t="s">
        <v>208</v>
      </c>
      <c r="E86" s="21" t="s">
        <v>278</v>
      </c>
      <c r="F86" s="9">
        <v>3</v>
      </c>
      <c r="G86" s="20" t="s">
        <v>298</v>
      </c>
      <c r="H86" s="11">
        <f t="shared" si="3"/>
        <v>20.081999999999997</v>
      </c>
      <c r="I86" s="11">
        <v>79.068</v>
      </c>
      <c r="J86" s="11">
        <f t="shared" si="4"/>
        <v>55.34759999999999</v>
      </c>
      <c r="K86" s="14">
        <f t="shared" si="5"/>
        <v>75.4296</v>
      </c>
      <c r="L86" s="13">
        <f>SUMPRODUCT(($D:$D=D86)*(E:E=E86)*($K:$K&gt;K86))+1</f>
        <v>3</v>
      </c>
    </row>
    <row r="87" spans="1:12" s="1" customFormat="1" ht="18" customHeight="1">
      <c r="A87" s="9">
        <v>84</v>
      </c>
      <c r="B87" s="18" t="s">
        <v>299</v>
      </c>
      <c r="C87" s="18" t="s">
        <v>300</v>
      </c>
      <c r="D87" s="21" t="s">
        <v>208</v>
      </c>
      <c r="E87" s="21" t="s">
        <v>278</v>
      </c>
      <c r="F87" s="9">
        <v>3</v>
      </c>
      <c r="G87" s="20" t="s">
        <v>301</v>
      </c>
      <c r="H87" s="11">
        <f t="shared" si="3"/>
        <v>18.105</v>
      </c>
      <c r="I87" s="11">
        <v>78.92800000000001</v>
      </c>
      <c r="J87" s="11">
        <f t="shared" si="4"/>
        <v>55.24960000000001</v>
      </c>
      <c r="K87" s="14">
        <v>73.36</v>
      </c>
      <c r="L87" s="13">
        <f>SUMPRODUCT(($D:$D=D87)*(E:E=E87)*($K:$K&gt;K87))+1</f>
        <v>4</v>
      </c>
    </row>
    <row r="88" spans="1:12" s="1" customFormat="1" ht="18" customHeight="1">
      <c r="A88" s="9">
        <v>85</v>
      </c>
      <c r="B88" s="18" t="s">
        <v>302</v>
      </c>
      <c r="C88" s="18" t="s">
        <v>303</v>
      </c>
      <c r="D88" s="21" t="s">
        <v>208</v>
      </c>
      <c r="E88" s="21" t="s">
        <v>278</v>
      </c>
      <c r="F88" s="9">
        <v>3</v>
      </c>
      <c r="G88" s="20" t="s">
        <v>304</v>
      </c>
      <c r="H88" s="11">
        <f t="shared" si="3"/>
        <v>20.094</v>
      </c>
      <c r="I88" s="11">
        <v>73.678</v>
      </c>
      <c r="J88" s="11">
        <v>51.58</v>
      </c>
      <c r="K88" s="14">
        <f t="shared" si="5"/>
        <v>71.674</v>
      </c>
      <c r="L88" s="13">
        <f>SUMPRODUCT(($D:$D=D88)*(E:E=E88)*($K:$K&gt;K88))+1</f>
        <v>5</v>
      </c>
    </row>
    <row r="89" spans="1:12" s="1" customFormat="1" ht="18" customHeight="1">
      <c r="A89" s="9">
        <v>86</v>
      </c>
      <c r="B89" s="18" t="s">
        <v>305</v>
      </c>
      <c r="C89" s="18" t="s">
        <v>306</v>
      </c>
      <c r="D89" s="21" t="s">
        <v>208</v>
      </c>
      <c r="E89" s="21" t="s">
        <v>278</v>
      </c>
      <c r="F89" s="9">
        <v>3</v>
      </c>
      <c r="G89" s="20" t="s">
        <v>42</v>
      </c>
      <c r="H89" s="11">
        <f t="shared" si="3"/>
        <v>24.590999999999998</v>
      </c>
      <c r="I89" s="11">
        <v>0</v>
      </c>
      <c r="J89" s="11">
        <f t="shared" si="4"/>
        <v>0</v>
      </c>
      <c r="K89" s="14">
        <f t="shared" si="5"/>
        <v>24.590999999999998</v>
      </c>
      <c r="L89" s="13">
        <f>SUMPRODUCT(($D:$D=D89)*(E:E=E89)*($K:$K&gt;K89))+1</f>
        <v>6</v>
      </c>
    </row>
    <row r="90" spans="1:12" s="1" customFormat="1" ht="18" customHeight="1">
      <c r="A90" s="9">
        <v>87</v>
      </c>
      <c r="B90" s="18" t="s">
        <v>307</v>
      </c>
      <c r="C90" s="18" t="s">
        <v>308</v>
      </c>
      <c r="D90" s="21" t="s">
        <v>208</v>
      </c>
      <c r="E90" s="21" t="s">
        <v>278</v>
      </c>
      <c r="F90" s="9">
        <v>3</v>
      </c>
      <c r="G90" s="20" t="s">
        <v>271</v>
      </c>
      <c r="H90" s="11">
        <f t="shared" si="3"/>
        <v>21.27</v>
      </c>
      <c r="I90" s="11">
        <v>0</v>
      </c>
      <c r="J90" s="11">
        <f t="shared" si="4"/>
        <v>0</v>
      </c>
      <c r="K90" s="14">
        <f t="shared" si="5"/>
        <v>21.27</v>
      </c>
      <c r="L90" s="13">
        <f>SUMPRODUCT(($D:$D=D90)*(E:E=E90)*($K:$K&gt;K90))+1</f>
        <v>7</v>
      </c>
    </row>
    <row r="91" spans="1:12" s="1" customFormat="1" ht="18" customHeight="1">
      <c r="A91" s="9">
        <v>88</v>
      </c>
      <c r="B91" s="18" t="s">
        <v>309</v>
      </c>
      <c r="C91" s="18" t="s">
        <v>310</v>
      </c>
      <c r="D91" s="21" t="s">
        <v>243</v>
      </c>
      <c r="E91" s="21" t="s">
        <v>278</v>
      </c>
      <c r="F91" s="9">
        <v>2</v>
      </c>
      <c r="G91" s="20" t="s">
        <v>311</v>
      </c>
      <c r="H91" s="11">
        <f t="shared" si="3"/>
        <v>20.895</v>
      </c>
      <c r="I91" s="11">
        <v>87.196</v>
      </c>
      <c r="J91" s="11">
        <f t="shared" si="4"/>
        <v>61.03719999999999</v>
      </c>
      <c r="K91" s="14">
        <v>81.94</v>
      </c>
      <c r="L91" s="13">
        <f>SUMPRODUCT(($D:$D=D91)*(E:E=E91)*($K:$K&gt;K91))+1</f>
        <v>1</v>
      </c>
    </row>
    <row r="92" spans="1:12" s="1" customFormat="1" ht="18" customHeight="1">
      <c r="A92" s="9">
        <v>89</v>
      </c>
      <c r="B92" s="18" t="s">
        <v>312</v>
      </c>
      <c r="C92" s="18" t="s">
        <v>313</v>
      </c>
      <c r="D92" s="21" t="s">
        <v>243</v>
      </c>
      <c r="E92" s="21" t="s">
        <v>278</v>
      </c>
      <c r="F92" s="9">
        <v>2</v>
      </c>
      <c r="G92" s="20" t="s">
        <v>314</v>
      </c>
      <c r="H92" s="11">
        <f t="shared" si="3"/>
        <v>17.682</v>
      </c>
      <c r="I92" s="11">
        <v>81.13999999999999</v>
      </c>
      <c r="J92" s="11">
        <f t="shared" si="4"/>
        <v>56.79799999999999</v>
      </c>
      <c r="K92" s="14">
        <f t="shared" si="5"/>
        <v>74.47999999999999</v>
      </c>
      <c r="L92" s="13">
        <f>SUMPRODUCT(($D:$D=D92)*(E:E=E92)*($K:$K&gt;K92))+1</f>
        <v>2</v>
      </c>
    </row>
    <row r="93" spans="1:12" s="1" customFormat="1" ht="18" customHeight="1">
      <c r="A93" s="9">
        <v>90</v>
      </c>
      <c r="B93" s="18" t="s">
        <v>315</v>
      </c>
      <c r="C93" s="18" t="s">
        <v>316</v>
      </c>
      <c r="D93" s="21" t="s">
        <v>261</v>
      </c>
      <c r="E93" s="21" t="s">
        <v>278</v>
      </c>
      <c r="F93" s="9">
        <v>1</v>
      </c>
      <c r="G93" s="20" t="s">
        <v>317</v>
      </c>
      <c r="H93" s="11">
        <f t="shared" si="3"/>
        <v>17.52</v>
      </c>
      <c r="I93" s="11">
        <v>83.026</v>
      </c>
      <c r="J93" s="11">
        <f t="shared" si="4"/>
        <v>58.118199999999995</v>
      </c>
      <c r="K93" s="14">
        <f t="shared" si="5"/>
        <v>75.6382</v>
      </c>
      <c r="L93" s="13">
        <f>SUMPRODUCT(($D:$D=D93)*(E:E=E93)*($K:$K&gt;K93))+1</f>
        <v>1</v>
      </c>
    </row>
    <row r="94" spans="1:12" s="1" customFormat="1" ht="18" customHeight="1">
      <c r="A94" s="9">
        <v>91</v>
      </c>
      <c r="B94" s="18" t="s">
        <v>318</v>
      </c>
      <c r="C94" s="18" t="s">
        <v>319</v>
      </c>
      <c r="D94" s="21" t="s">
        <v>261</v>
      </c>
      <c r="E94" s="21" t="s">
        <v>278</v>
      </c>
      <c r="F94" s="9">
        <v>1</v>
      </c>
      <c r="G94" s="20" t="s">
        <v>320</v>
      </c>
      <c r="H94" s="11">
        <f t="shared" si="3"/>
        <v>19.229999999999997</v>
      </c>
      <c r="I94" s="11">
        <v>79.072</v>
      </c>
      <c r="J94" s="11">
        <f t="shared" si="4"/>
        <v>55.3504</v>
      </c>
      <c r="K94" s="14">
        <f t="shared" si="5"/>
        <v>74.5804</v>
      </c>
      <c r="L94" s="13">
        <f>SUMPRODUCT(($D:$D=D94)*(E:E=E94)*($K:$K&gt;K94))+1</f>
        <v>2</v>
      </c>
    </row>
    <row r="95" spans="1:12" s="1" customFormat="1" ht="18" customHeight="1">
      <c r="A95" s="9">
        <v>92</v>
      </c>
      <c r="B95" s="18" t="s">
        <v>321</v>
      </c>
      <c r="C95" s="18" t="s">
        <v>322</v>
      </c>
      <c r="D95" s="21" t="s">
        <v>261</v>
      </c>
      <c r="E95" s="21" t="s">
        <v>278</v>
      </c>
      <c r="F95" s="9">
        <v>1</v>
      </c>
      <c r="G95" s="20" t="s">
        <v>323</v>
      </c>
      <c r="H95" s="11">
        <f t="shared" si="3"/>
        <v>17.412</v>
      </c>
      <c r="I95" s="11">
        <v>77.10400000000001</v>
      </c>
      <c r="J95" s="11">
        <f t="shared" si="4"/>
        <v>53.97280000000001</v>
      </c>
      <c r="K95" s="14">
        <f t="shared" si="5"/>
        <v>71.38480000000001</v>
      </c>
      <c r="L95" s="13">
        <f>SUMPRODUCT(($D:$D=D95)*(E:E=E95)*($K:$K&gt;K95))+1</f>
        <v>3</v>
      </c>
    </row>
    <row r="96" spans="1:12" s="1" customFormat="1" ht="18" customHeight="1">
      <c r="A96" s="9">
        <v>93</v>
      </c>
      <c r="B96" s="18" t="s">
        <v>324</v>
      </c>
      <c r="C96" s="18" t="s">
        <v>325</v>
      </c>
      <c r="D96" s="21" t="s">
        <v>326</v>
      </c>
      <c r="E96" s="21" t="s">
        <v>327</v>
      </c>
      <c r="F96" s="9">
        <v>1</v>
      </c>
      <c r="G96" s="20" t="s">
        <v>328</v>
      </c>
      <c r="H96" s="11">
        <f t="shared" si="3"/>
        <v>24.375</v>
      </c>
      <c r="I96" s="11">
        <v>83.03</v>
      </c>
      <c r="J96" s="11">
        <f t="shared" si="4"/>
        <v>58.120999999999995</v>
      </c>
      <c r="K96" s="11">
        <f t="shared" si="5"/>
        <v>82.496</v>
      </c>
      <c r="L96" s="13">
        <f>SUMPRODUCT(($D:$D=D96)*(E:E=E96)*($K:$K&gt;K96))+1</f>
        <v>1</v>
      </c>
    </row>
    <row r="97" spans="1:12" s="1" customFormat="1" ht="18" customHeight="1">
      <c r="A97" s="9">
        <v>94</v>
      </c>
      <c r="B97" s="18" t="s">
        <v>329</v>
      </c>
      <c r="C97" s="18" t="s">
        <v>330</v>
      </c>
      <c r="D97" s="21" t="s">
        <v>326</v>
      </c>
      <c r="E97" s="21" t="s">
        <v>327</v>
      </c>
      <c r="F97" s="9">
        <v>1</v>
      </c>
      <c r="G97" s="20" t="s">
        <v>331</v>
      </c>
      <c r="H97" s="11">
        <f t="shared" si="3"/>
        <v>17.097</v>
      </c>
      <c r="I97" s="11">
        <v>80.90599999999999</v>
      </c>
      <c r="J97" s="11">
        <v>56.64</v>
      </c>
      <c r="K97" s="11">
        <v>73.74</v>
      </c>
      <c r="L97" s="13">
        <f>SUMPRODUCT(($D:$D=D97)*(E:E=E97)*($K:$K&gt;K97))+1</f>
        <v>2</v>
      </c>
    </row>
    <row r="98" spans="1:12" s="1" customFormat="1" ht="18" customHeight="1">
      <c r="A98" s="9">
        <v>95</v>
      </c>
      <c r="B98" s="18" t="s">
        <v>332</v>
      </c>
      <c r="C98" s="18" t="s">
        <v>333</v>
      </c>
      <c r="D98" s="21" t="s">
        <v>326</v>
      </c>
      <c r="E98" s="21" t="s">
        <v>327</v>
      </c>
      <c r="F98" s="9">
        <v>1</v>
      </c>
      <c r="G98" s="20" t="s">
        <v>334</v>
      </c>
      <c r="H98" s="11">
        <f t="shared" si="3"/>
        <v>16.718999999999998</v>
      </c>
      <c r="I98" s="11">
        <v>79.67999999999999</v>
      </c>
      <c r="J98" s="11">
        <f t="shared" si="4"/>
        <v>55.77599999999999</v>
      </c>
      <c r="K98" s="11">
        <f t="shared" si="5"/>
        <v>72.49499999999999</v>
      </c>
      <c r="L98" s="13">
        <f>SUMPRODUCT(($D:$D=D98)*(E:E=E98)*($K:$K&gt;K98))+1</f>
        <v>3</v>
      </c>
    </row>
    <row r="99" spans="1:12" s="1" customFormat="1" ht="18" customHeight="1">
      <c r="A99" s="9">
        <v>96</v>
      </c>
      <c r="B99" s="18" t="s">
        <v>335</v>
      </c>
      <c r="C99" s="18" t="s">
        <v>336</v>
      </c>
      <c r="D99" s="21" t="s">
        <v>236</v>
      </c>
      <c r="E99" s="21" t="s">
        <v>327</v>
      </c>
      <c r="F99" s="9">
        <v>2</v>
      </c>
      <c r="G99" s="20" t="s">
        <v>337</v>
      </c>
      <c r="H99" s="11">
        <f t="shared" si="3"/>
        <v>24.594</v>
      </c>
      <c r="I99" s="11">
        <v>83.74799999999999</v>
      </c>
      <c r="J99" s="11">
        <v>58.63</v>
      </c>
      <c r="K99" s="11">
        <v>83.22</v>
      </c>
      <c r="L99" s="13">
        <f>SUMPRODUCT(($D:$D=D99)*(E:E=E99)*($K:$K&gt;K99))+1</f>
        <v>1</v>
      </c>
    </row>
    <row r="100" spans="1:12" s="1" customFormat="1" ht="18" customHeight="1">
      <c r="A100" s="9">
        <v>97</v>
      </c>
      <c r="B100" s="18" t="s">
        <v>338</v>
      </c>
      <c r="C100" s="18" t="s">
        <v>339</v>
      </c>
      <c r="D100" s="21" t="s">
        <v>236</v>
      </c>
      <c r="E100" s="21" t="s">
        <v>327</v>
      </c>
      <c r="F100" s="9">
        <v>2</v>
      </c>
      <c r="G100" s="20" t="s">
        <v>340</v>
      </c>
      <c r="H100" s="11">
        <f t="shared" si="3"/>
        <v>21.543</v>
      </c>
      <c r="I100" s="11">
        <v>86.022</v>
      </c>
      <c r="J100" s="11">
        <v>60.21</v>
      </c>
      <c r="K100" s="11">
        <v>81.75</v>
      </c>
      <c r="L100" s="13">
        <f>SUMPRODUCT(($D:$D=D100)*(E:E=E100)*($K:$K&gt;K100))+1</f>
        <v>2</v>
      </c>
    </row>
    <row r="101" spans="1:12" s="1" customFormat="1" ht="18" customHeight="1">
      <c r="A101" s="9">
        <v>98</v>
      </c>
      <c r="B101" s="18" t="s">
        <v>341</v>
      </c>
      <c r="C101" s="18" t="s">
        <v>342</v>
      </c>
      <c r="D101" s="21" t="s">
        <v>236</v>
      </c>
      <c r="E101" s="21" t="s">
        <v>327</v>
      </c>
      <c r="F101" s="9">
        <v>2</v>
      </c>
      <c r="G101" s="20" t="s">
        <v>343</v>
      </c>
      <c r="H101" s="11">
        <f t="shared" si="3"/>
        <v>20.511</v>
      </c>
      <c r="I101" s="11">
        <v>78.514</v>
      </c>
      <c r="J101" s="11">
        <f t="shared" si="4"/>
        <v>54.959799999999994</v>
      </c>
      <c r="K101" s="11">
        <f t="shared" si="5"/>
        <v>75.4708</v>
      </c>
      <c r="L101" s="13">
        <f>SUMPRODUCT(($D:$D=D101)*(E:E=E101)*($K:$K&gt;K101))+1</f>
        <v>3</v>
      </c>
    </row>
    <row r="102" spans="1:12" s="1" customFormat="1" ht="18" customHeight="1">
      <c r="A102" s="9">
        <v>99</v>
      </c>
      <c r="B102" s="18" t="s">
        <v>344</v>
      </c>
      <c r="C102" s="18" t="s">
        <v>345</v>
      </c>
      <c r="D102" s="21" t="s">
        <v>346</v>
      </c>
      <c r="E102" s="21" t="s">
        <v>327</v>
      </c>
      <c r="F102" s="9">
        <v>2</v>
      </c>
      <c r="G102" s="20" t="s">
        <v>347</v>
      </c>
      <c r="H102" s="11">
        <f t="shared" si="3"/>
        <v>24.162000000000003</v>
      </c>
      <c r="I102" s="11">
        <v>83.9</v>
      </c>
      <c r="J102" s="11">
        <f t="shared" si="4"/>
        <v>58.73</v>
      </c>
      <c r="K102" s="11">
        <f t="shared" si="5"/>
        <v>82.892</v>
      </c>
      <c r="L102" s="13">
        <f>SUMPRODUCT(($D:$D=D102)*(E:E=E102)*($K:$K&gt;K102))+1</f>
        <v>1</v>
      </c>
    </row>
    <row r="103" spans="1:12" s="1" customFormat="1" ht="18" customHeight="1">
      <c r="A103" s="9">
        <v>100</v>
      </c>
      <c r="B103" s="18" t="s">
        <v>348</v>
      </c>
      <c r="C103" s="18" t="s">
        <v>349</v>
      </c>
      <c r="D103" s="21" t="s">
        <v>346</v>
      </c>
      <c r="E103" s="21" t="s">
        <v>327</v>
      </c>
      <c r="F103" s="9">
        <v>2</v>
      </c>
      <c r="G103" s="20" t="s">
        <v>350</v>
      </c>
      <c r="H103" s="11">
        <f t="shared" si="3"/>
        <v>23.784</v>
      </c>
      <c r="I103" s="11">
        <v>83.33999999999999</v>
      </c>
      <c r="J103" s="11">
        <f t="shared" si="4"/>
        <v>58.33799999999999</v>
      </c>
      <c r="K103" s="11">
        <f t="shared" si="5"/>
        <v>82.12199999999999</v>
      </c>
      <c r="L103" s="13">
        <f>SUMPRODUCT(($D:$D=D103)*(E:E=E103)*($K:$K&gt;K103))+1</f>
        <v>2</v>
      </c>
    </row>
    <row r="104" spans="1:12" s="1" customFormat="1" ht="18" customHeight="1">
      <c r="A104" s="9">
        <v>101</v>
      </c>
      <c r="B104" s="18" t="s">
        <v>351</v>
      </c>
      <c r="C104" s="18" t="s">
        <v>352</v>
      </c>
      <c r="D104" s="21" t="s">
        <v>346</v>
      </c>
      <c r="E104" s="21" t="s">
        <v>327</v>
      </c>
      <c r="F104" s="9">
        <v>2</v>
      </c>
      <c r="G104" s="20" t="s">
        <v>353</v>
      </c>
      <c r="H104" s="11">
        <f t="shared" si="3"/>
        <v>24.267</v>
      </c>
      <c r="I104" s="11">
        <v>81.498</v>
      </c>
      <c r="J104" s="11">
        <f t="shared" si="4"/>
        <v>57.0486</v>
      </c>
      <c r="K104" s="11">
        <f t="shared" si="5"/>
        <v>81.3156</v>
      </c>
      <c r="L104" s="13">
        <f>SUMPRODUCT(($D:$D=D104)*(E:E=E104)*($K:$K&gt;K104))+1</f>
        <v>3</v>
      </c>
    </row>
    <row r="105" spans="1:12" s="1" customFormat="1" ht="18" customHeight="1">
      <c r="A105" s="9">
        <v>102</v>
      </c>
      <c r="B105" s="18" t="s">
        <v>354</v>
      </c>
      <c r="C105" s="18" t="s">
        <v>355</v>
      </c>
      <c r="D105" s="21" t="s">
        <v>346</v>
      </c>
      <c r="E105" s="21" t="s">
        <v>327</v>
      </c>
      <c r="F105" s="9">
        <v>2</v>
      </c>
      <c r="G105" s="20" t="s">
        <v>356</v>
      </c>
      <c r="H105" s="11">
        <f t="shared" si="3"/>
        <v>23.04</v>
      </c>
      <c r="I105" s="11">
        <v>83.224</v>
      </c>
      <c r="J105" s="11">
        <v>58.25</v>
      </c>
      <c r="K105" s="11">
        <f t="shared" si="5"/>
        <v>81.28999999999999</v>
      </c>
      <c r="L105" s="13">
        <f>SUMPRODUCT(($D:$D=D105)*(E:E=E105)*($K:$K&gt;K105))+1</f>
        <v>4</v>
      </c>
    </row>
    <row r="106" spans="1:12" s="1" customFormat="1" ht="18" customHeight="1">
      <c r="A106" s="9">
        <v>103</v>
      </c>
      <c r="B106" s="18" t="s">
        <v>357</v>
      </c>
      <c r="C106" s="18" t="s">
        <v>358</v>
      </c>
      <c r="D106" s="21" t="s">
        <v>346</v>
      </c>
      <c r="E106" s="21" t="s">
        <v>327</v>
      </c>
      <c r="F106" s="9">
        <v>2</v>
      </c>
      <c r="G106" s="20" t="s">
        <v>359</v>
      </c>
      <c r="H106" s="11">
        <f t="shared" si="3"/>
        <v>23.304000000000002</v>
      </c>
      <c r="I106" s="11">
        <v>81.92</v>
      </c>
      <c r="J106" s="11">
        <f t="shared" si="4"/>
        <v>57.343999999999994</v>
      </c>
      <c r="K106" s="11">
        <v>80.64</v>
      </c>
      <c r="L106" s="13">
        <f>SUMPRODUCT(($D:$D=D106)*(E:E=E106)*($K:$K&gt;K106))+1</f>
        <v>5</v>
      </c>
    </row>
    <row r="107" spans="1:12" s="1" customFormat="1" ht="18" customHeight="1">
      <c r="A107" s="9">
        <v>104</v>
      </c>
      <c r="B107" s="18" t="s">
        <v>360</v>
      </c>
      <c r="C107" s="18" t="s">
        <v>361</v>
      </c>
      <c r="D107" s="21" t="s">
        <v>346</v>
      </c>
      <c r="E107" s="21" t="s">
        <v>327</v>
      </c>
      <c r="F107" s="9">
        <v>2</v>
      </c>
      <c r="G107" s="20" t="s">
        <v>362</v>
      </c>
      <c r="H107" s="11">
        <f t="shared" si="3"/>
        <v>24.585</v>
      </c>
      <c r="I107" s="11">
        <v>0</v>
      </c>
      <c r="J107" s="11">
        <f t="shared" si="4"/>
        <v>0</v>
      </c>
      <c r="K107" s="11">
        <f t="shared" si="5"/>
        <v>24.585</v>
      </c>
      <c r="L107" s="13">
        <f>SUMPRODUCT(($D:$D=D107)*(E:E=E107)*($K:$K&gt;K107))+1</f>
        <v>6</v>
      </c>
    </row>
    <row r="108" spans="1:12" s="1" customFormat="1" ht="18" customHeight="1">
      <c r="A108" s="9">
        <v>105</v>
      </c>
      <c r="B108" s="18" t="s">
        <v>363</v>
      </c>
      <c r="C108" s="18" t="s">
        <v>364</v>
      </c>
      <c r="D108" s="21" t="s">
        <v>365</v>
      </c>
      <c r="E108" s="21" t="s">
        <v>327</v>
      </c>
      <c r="F108" s="9">
        <v>3</v>
      </c>
      <c r="G108" s="20" t="s">
        <v>366</v>
      </c>
      <c r="H108" s="11">
        <f t="shared" si="3"/>
        <v>22.392</v>
      </c>
      <c r="I108" s="11">
        <v>87.588</v>
      </c>
      <c r="J108" s="11">
        <f t="shared" si="4"/>
        <v>61.31159999999999</v>
      </c>
      <c r="K108" s="11">
        <f t="shared" si="5"/>
        <v>83.7036</v>
      </c>
      <c r="L108" s="13">
        <f>SUMPRODUCT(($D:$D=D108)*(E:E=E108)*($K:$K&gt;K108))+1</f>
        <v>1</v>
      </c>
    </row>
    <row r="109" spans="1:12" s="1" customFormat="1" ht="18" customHeight="1">
      <c r="A109" s="9">
        <v>106</v>
      </c>
      <c r="B109" s="18" t="s">
        <v>367</v>
      </c>
      <c r="C109" s="18" t="s">
        <v>368</v>
      </c>
      <c r="D109" s="21" t="s">
        <v>365</v>
      </c>
      <c r="E109" s="21" t="s">
        <v>327</v>
      </c>
      <c r="F109" s="9">
        <v>3</v>
      </c>
      <c r="G109" s="20" t="s">
        <v>369</v>
      </c>
      <c r="H109" s="11">
        <f t="shared" si="3"/>
        <v>24.486</v>
      </c>
      <c r="I109" s="11">
        <v>83.148</v>
      </c>
      <c r="J109" s="11">
        <v>58.21</v>
      </c>
      <c r="K109" s="11">
        <f t="shared" si="5"/>
        <v>82.696</v>
      </c>
      <c r="L109" s="13">
        <f>SUMPRODUCT(($D:$D=D109)*(E:E=E109)*($K:$K&gt;K109))+1</f>
        <v>2</v>
      </c>
    </row>
    <row r="110" spans="1:12" s="1" customFormat="1" ht="18" customHeight="1">
      <c r="A110" s="9">
        <v>107</v>
      </c>
      <c r="B110" s="18" t="s">
        <v>370</v>
      </c>
      <c r="C110" s="18" t="s">
        <v>371</v>
      </c>
      <c r="D110" s="21" t="s">
        <v>365</v>
      </c>
      <c r="E110" s="21" t="s">
        <v>327</v>
      </c>
      <c r="F110" s="9">
        <v>3</v>
      </c>
      <c r="G110" s="20" t="s">
        <v>359</v>
      </c>
      <c r="H110" s="11">
        <f t="shared" si="3"/>
        <v>23.304000000000002</v>
      </c>
      <c r="I110" s="11">
        <v>84.578</v>
      </c>
      <c r="J110" s="11">
        <v>59.21</v>
      </c>
      <c r="K110" s="11">
        <v>82.51</v>
      </c>
      <c r="L110" s="13">
        <f>SUMPRODUCT(($D:$D=D110)*(E:E=E110)*($K:$K&gt;K110))+1</f>
        <v>3</v>
      </c>
    </row>
    <row r="111" spans="1:12" s="1" customFormat="1" ht="18" customHeight="1">
      <c r="A111" s="9">
        <v>108</v>
      </c>
      <c r="B111" s="18" t="s">
        <v>372</v>
      </c>
      <c r="C111" s="18" t="s">
        <v>373</v>
      </c>
      <c r="D111" s="21" t="s">
        <v>365</v>
      </c>
      <c r="E111" s="21" t="s">
        <v>327</v>
      </c>
      <c r="F111" s="9">
        <v>3</v>
      </c>
      <c r="G111" s="20" t="s">
        <v>374</v>
      </c>
      <c r="H111" s="11">
        <f t="shared" si="3"/>
        <v>22.229999999999997</v>
      </c>
      <c r="I111" s="11">
        <v>86.02199999999999</v>
      </c>
      <c r="J111" s="11">
        <v>60.21</v>
      </c>
      <c r="K111" s="11">
        <f t="shared" si="5"/>
        <v>82.44</v>
      </c>
      <c r="L111" s="13">
        <f>SUMPRODUCT(($D:$D=D111)*(E:E=E111)*($K:$K&gt;K111))+1</f>
        <v>4</v>
      </c>
    </row>
    <row r="112" spans="1:12" s="1" customFormat="1" ht="18" customHeight="1">
      <c r="A112" s="9">
        <v>109</v>
      </c>
      <c r="B112" s="18" t="s">
        <v>375</v>
      </c>
      <c r="C112" s="18" t="s">
        <v>376</v>
      </c>
      <c r="D112" s="21" t="s">
        <v>365</v>
      </c>
      <c r="E112" s="21" t="s">
        <v>327</v>
      </c>
      <c r="F112" s="9">
        <v>3</v>
      </c>
      <c r="G112" s="20" t="s">
        <v>377</v>
      </c>
      <c r="H112" s="11">
        <f t="shared" si="3"/>
        <v>24.165</v>
      </c>
      <c r="I112" s="11">
        <v>82.968</v>
      </c>
      <c r="J112" s="11">
        <f t="shared" si="4"/>
        <v>58.0776</v>
      </c>
      <c r="K112" s="11">
        <v>82.25</v>
      </c>
      <c r="L112" s="13">
        <f>SUMPRODUCT(($D:$D=D112)*(E:E=E112)*($K:$K&gt;K112))+1</f>
        <v>5</v>
      </c>
    </row>
    <row r="113" spans="1:12" s="1" customFormat="1" ht="18" customHeight="1">
      <c r="A113" s="9">
        <v>110</v>
      </c>
      <c r="B113" s="18" t="s">
        <v>378</v>
      </c>
      <c r="C113" s="18" t="s">
        <v>379</v>
      </c>
      <c r="D113" s="21" t="s">
        <v>365</v>
      </c>
      <c r="E113" s="21" t="s">
        <v>327</v>
      </c>
      <c r="F113" s="9">
        <v>3</v>
      </c>
      <c r="G113" s="20" t="s">
        <v>380</v>
      </c>
      <c r="H113" s="11">
        <f t="shared" si="3"/>
        <v>22.820999999999998</v>
      </c>
      <c r="I113" s="11">
        <v>84.088</v>
      </c>
      <c r="J113" s="11">
        <f t="shared" si="4"/>
        <v>58.86159999999999</v>
      </c>
      <c r="K113" s="11">
        <f t="shared" si="5"/>
        <v>81.68259999999998</v>
      </c>
      <c r="L113" s="13">
        <f>SUMPRODUCT(($D:$D=D113)*(E:E=E113)*($K:$K&gt;K113))+1</f>
        <v>6</v>
      </c>
    </row>
    <row r="114" spans="1:12" s="1" customFormat="1" ht="18" customHeight="1">
      <c r="A114" s="9">
        <v>111</v>
      </c>
      <c r="B114" s="18" t="s">
        <v>381</v>
      </c>
      <c r="C114" s="18" t="s">
        <v>382</v>
      </c>
      <c r="D114" s="21" t="s">
        <v>365</v>
      </c>
      <c r="E114" s="21" t="s">
        <v>327</v>
      </c>
      <c r="F114" s="9">
        <v>3</v>
      </c>
      <c r="G114" s="20" t="s">
        <v>383</v>
      </c>
      <c r="H114" s="11">
        <f t="shared" si="3"/>
        <v>23.253</v>
      </c>
      <c r="I114" s="11">
        <v>83.232</v>
      </c>
      <c r="J114" s="11">
        <f t="shared" si="4"/>
        <v>58.26239999999999</v>
      </c>
      <c r="K114" s="11">
        <v>81.51</v>
      </c>
      <c r="L114" s="13">
        <f>SUMPRODUCT(($D:$D=D114)*(E:E=E114)*($K:$K&gt;K114))+1</f>
        <v>7</v>
      </c>
    </row>
    <row r="115" spans="1:12" s="1" customFormat="1" ht="18" customHeight="1">
      <c r="A115" s="9">
        <v>112</v>
      </c>
      <c r="B115" s="18" t="s">
        <v>384</v>
      </c>
      <c r="C115" s="18" t="s">
        <v>385</v>
      </c>
      <c r="D115" s="21" t="s">
        <v>365</v>
      </c>
      <c r="E115" s="21" t="s">
        <v>327</v>
      </c>
      <c r="F115" s="9">
        <v>3</v>
      </c>
      <c r="G115" s="20" t="s">
        <v>386</v>
      </c>
      <c r="H115" s="11">
        <f t="shared" si="3"/>
        <v>22.77</v>
      </c>
      <c r="I115" s="11">
        <v>82.23800000000001</v>
      </c>
      <c r="J115" s="11">
        <f t="shared" si="4"/>
        <v>57.56660000000001</v>
      </c>
      <c r="K115" s="11">
        <f t="shared" si="5"/>
        <v>80.3366</v>
      </c>
      <c r="L115" s="13">
        <f>SUMPRODUCT(($D:$D=D115)*(E:E=E115)*($K:$K&gt;K115))+1</f>
        <v>8</v>
      </c>
    </row>
    <row r="116" spans="1:12" s="1" customFormat="1" ht="18" customHeight="1">
      <c r="A116" s="9">
        <v>113</v>
      </c>
      <c r="B116" s="18" t="s">
        <v>387</v>
      </c>
      <c r="C116" s="18" t="s">
        <v>388</v>
      </c>
      <c r="D116" s="21" t="s">
        <v>365</v>
      </c>
      <c r="E116" s="21" t="s">
        <v>327</v>
      </c>
      <c r="F116" s="9">
        <v>3</v>
      </c>
      <c r="G116" s="20" t="s">
        <v>389</v>
      </c>
      <c r="H116" s="11">
        <f aca="true" t="shared" si="6" ref="H116:H171">G116*0.3</f>
        <v>25.182</v>
      </c>
      <c r="I116" s="11">
        <v>0</v>
      </c>
      <c r="J116" s="11">
        <f aca="true" t="shared" si="7" ref="J116:J171">I116*0.7</f>
        <v>0</v>
      </c>
      <c r="K116" s="11">
        <f t="shared" si="5"/>
        <v>25.182</v>
      </c>
      <c r="L116" s="13">
        <f>SUMPRODUCT(($D:$D=D116)*(E:E=E116)*($K:$K&gt;K116))+1</f>
        <v>9</v>
      </c>
    </row>
    <row r="117" spans="1:12" s="1" customFormat="1" ht="18" customHeight="1">
      <c r="A117" s="9">
        <v>114</v>
      </c>
      <c r="B117" s="18" t="s">
        <v>390</v>
      </c>
      <c r="C117" s="18" t="s">
        <v>391</v>
      </c>
      <c r="D117" s="21" t="s">
        <v>392</v>
      </c>
      <c r="E117" s="21" t="s">
        <v>327</v>
      </c>
      <c r="F117" s="9">
        <v>2</v>
      </c>
      <c r="G117" s="20" t="s">
        <v>292</v>
      </c>
      <c r="H117" s="11">
        <f t="shared" si="6"/>
        <v>25.073999999999998</v>
      </c>
      <c r="I117" s="11">
        <v>84.102</v>
      </c>
      <c r="J117" s="11">
        <f t="shared" si="7"/>
        <v>58.8714</v>
      </c>
      <c r="K117" s="11">
        <v>83.94</v>
      </c>
      <c r="L117" s="13">
        <f>SUMPRODUCT(($D:$D=D117)*(E:E=E117)*($K:$K&gt;K117))+1</f>
        <v>1</v>
      </c>
    </row>
    <row r="118" spans="1:12" s="1" customFormat="1" ht="18" customHeight="1">
      <c r="A118" s="9">
        <v>115</v>
      </c>
      <c r="B118" s="18" t="s">
        <v>393</v>
      </c>
      <c r="C118" s="18" t="s">
        <v>394</v>
      </c>
      <c r="D118" s="21" t="s">
        <v>392</v>
      </c>
      <c r="E118" s="21" t="s">
        <v>327</v>
      </c>
      <c r="F118" s="9">
        <v>2</v>
      </c>
      <c r="G118" s="20" t="s">
        <v>395</v>
      </c>
      <c r="H118" s="11">
        <f t="shared" si="6"/>
        <v>24.537000000000003</v>
      </c>
      <c r="I118" s="11">
        <v>83.752</v>
      </c>
      <c r="J118" s="11">
        <f t="shared" si="7"/>
        <v>58.62639999999999</v>
      </c>
      <c r="K118" s="11">
        <v>83.17</v>
      </c>
      <c r="L118" s="13">
        <f>SUMPRODUCT(($D:$D=D118)*(E:E=E118)*($K:$K&gt;K118))+1</f>
        <v>2</v>
      </c>
    </row>
    <row r="119" spans="1:12" s="1" customFormat="1" ht="18" customHeight="1">
      <c r="A119" s="9">
        <v>116</v>
      </c>
      <c r="B119" s="18" t="s">
        <v>396</v>
      </c>
      <c r="C119" s="18" t="s">
        <v>397</v>
      </c>
      <c r="D119" s="21" t="s">
        <v>392</v>
      </c>
      <c r="E119" s="21" t="s">
        <v>327</v>
      </c>
      <c r="F119" s="9">
        <v>2</v>
      </c>
      <c r="G119" s="20" t="s">
        <v>398</v>
      </c>
      <c r="H119" s="11">
        <f t="shared" si="6"/>
        <v>24.054000000000002</v>
      </c>
      <c r="I119" s="11">
        <v>82.546</v>
      </c>
      <c r="J119" s="11">
        <v>57.79</v>
      </c>
      <c r="K119" s="11">
        <v>81.84</v>
      </c>
      <c r="L119" s="13">
        <f>SUMPRODUCT(($D:$D=D119)*(E:E=E119)*($K:$K&gt;K119))+1</f>
        <v>3</v>
      </c>
    </row>
    <row r="120" spans="1:12" s="1" customFormat="1" ht="18" customHeight="1">
      <c r="A120" s="9">
        <v>117</v>
      </c>
      <c r="B120" s="18" t="s">
        <v>399</v>
      </c>
      <c r="C120" s="18" t="s">
        <v>400</v>
      </c>
      <c r="D120" s="21" t="s">
        <v>392</v>
      </c>
      <c r="E120" s="21" t="s">
        <v>327</v>
      </c>
      <c r="F120" s="9">
        <v>2</v>
      </c>
      <c r="G120" s="20" t="s">
        <v>199</v>
      </c>
      <c r="H120" s="11">
        <f t="shared" si="6"/>
        <v>23.52</v>
      </c>
      <c r="I120" s="11">
        <v>81.39000000000001</v>
      </c>
      <c r="J120" s="11">
        <f t="shared" si="7"/>
        <v>56.973000000000006</v>
      </c>
      <c r="K120" s="11">
        <f t="shared" si="5"/>
        <v>80.49300000000001</v>
      </c>
      <c r="L120" s="13">
        <f>SUMPRODUCT(($D:$D=D120)*(E:E=E120)*($K:$K&gt;K120))+1</f>
        <v>4</v>
      </c>
    </row>
    <row r="121" spans="1:12" s="1" customFormat="1" ht="18" customHeight="1">
      <c r="A121" s="9">
        <v>118</v>
      </c>
      <c r="B121" s="18" t="s">
        <v>401</v>
      </c>
      <c r="C121" s="18" t="s">
        <v>402</v>
      </c>
      <c r="D121" s="21" t="s">
        <v>392</v>
      </c>
      <c r="E121" s="21" t="s">
        <v>327</v>
      </c>
      <c r="F121" s="9">
        <v>2</v>
      </c>
      <c r="G121" s="20" t="s">
        <v>403</v>
      </c>
      <c r="H121" s="11">
        <f t="shared" si="6"/>
        <v>21.858</v>
      </c>
      <c r="I121" s="11">
        <v>80.49</v>
      </c>
      <c r="J121" s="11">
        <f t="shared" si="7"/>
        <v>56.34299999999999</v>
      </c>
      <c r="K121" s="11">
        <f t="shared" si="5"/>
        <v>78.201</v>
      </c>
      <c r="L121" s="13">
        <f>SUMPRODUCT(($D:$D=D121)*(E:E=E121)*($K:$K&gt;K121))+1</f>
        <v>5</v>
      </c>
    </row>
    <row r="122" spans="1:12" s="1" customFormat="1" ht="18" customHeight="1">
      <c r="A122" s="9">
        <v>119</v>
      </c>
      <c r="B122" s="18" t="s">
        <v>404</v>
      </c>
      <c r="C122" s="18" t="s">
        <v>405</v>
      </c>
      <c r="D122" s="21" t="s">
        <v>392</v>
      </c>
      <c r="E122" s="21" t="s">
        <v>327</v>
      </c>
      <c r="F122" s="9">
        <v>2</v>
      </c>
      <c r="G122" s="20" t="s">
        <v>383</v>
      </c>
      <c r="H122" s="11">
        <f t="shared" si="6"/>
        <v>23.253</v>
      </c>
      <c r="I122" s="11">
        <v>0</v>
      </c>
      <c r="J122" s="11">
        <f t="shared" si="7"/>
        <v>0</v>
      </c>
      <c r="K122" s="11">
        <f t="shared" si="5"/>
        <v>23.253</v>
      </c>
      <c r="L122" s="13">
        <f>SUMPRODUCT(($D:$D=D122)*(E:E=E122)*($K:$K&gt;K122))+1</f>
        <v>6</v>
      </c>
    </row>
    <row r="123" spans="1:12" s="1" customFormat="1" ht="18" customHeight="1">
      <c r="A123" s="9">
        <v>120</v>
      </c>
      <c r="B123" s="18" t="s">
        <v>406</v>
      </c>
      <c r="C123" s="18" t="s">
        <v>407</v>
      </c>
      <c r="D123" s="21" t="s">
        <v>268</v>
      </c>
      <c r="E123" s="21" t="s">
        <v>327</v>
      </c>
      <c r="F123" s="9">
        <v>3</v>
      </c>
      <c r="G123" s="20" t="s">
        <v>408</v>
      </c>
      <c r="H123" s="11">
        <f t="shared" si="6"/>
        <v>25.02</v>
      </c>
      <c r="I123" s="11">
        <v>84.51599999999999</v>
      </c>
      <c r="J123" s="11">
        <f t="shared" si="7"/>
        <v>59.16119999999999</v>
      </c>
      <c r="K123" s="11">
        <f t="shared" si="5"/>
        <v>84.18119999999999</v>
      </c>
      <c r="L123" s="13">
        <f>SUMPRODUCT(($D:$D=D123)*(E:E=E123)*($K:$K&gt;K123))+1</f>
        <v>1</v>
      </c>
    </row>
    <row r="124" spans="1:12" s="1" customFormat="1" ht="18" customHeight="1">
      <c r="A124" s="9">
        <v>121</v>
      </c>
      <c r="B124" s="18" t="s">
        <v>409</v>
      </c>
      <c r="C124" s="18" t="s">
        <v>410</v>
      </c>
      <c r="D124" s="21" t="s">
        <v>268</v>
      </c>
      <c r="E124" s="21" t="s">
        <v>327</v>
      </c>
      <c r="F124" s="9">
        <v>3</v>
      </c>
      <c r="G124" s="20" t="s">
        <v>411</v>
      </c>
      <c r="H124" s="11">
        <f t="shared" si="6"/>
        <v>23.943</v>
      </c>
      <c r="I124" s="11">
        <v>84.75399999999999</v>
      </c>
      <c r="J124" s="11">
        <f t="shared" si="7"/>
        <v>59.32779999999999</v>
      </c>
      <c r="K124" s="11">
        <f t="shared" si="5"/>
        <v>83.2708</v>
      </c>
      <c r="L124" s="13">
        <f>SUMPRODUCT(($D:$D=D124)*(E:E=E124)*($K:$K&gt;K124))+1</f>
        <v>2</v>
      </c>
    </row>
    <row r="125" spans="1:12" s="1" customFormat="1" ht="18" customHeight="1">
      <c r="A125" s="9">
        <v>122</v>
      </c>
      <c r="B125" s="18" t="s">
        <v>124</v>
      </c>
      <c r="C125" s="18" t="s">
        <v>412</v>
      </c>
      <c r="D125" s="21" t="s">
        <v>268</v>
      </c>
      <c r="E125" s="21" t="s">
        <v>327</v>
      </c>
      <c r="F125" s="9">
        <v>3</v>
      </c>
      <c r="G125" s="20" t="s">
        <v>377</v>
      </c>
      <c r="H125" s="11">
        <f t="shared" si="6"/>
        <v>24.165</v>
      </c>
      <c r="I125" s="11">
        <v>83.898</v>
      </c>
      <c r="J125" s="11">
        <f t="shared" si="7"/>
        <v>58.72859999999999</v>
      </c>
      <c r="K125" s="11">
        <v>82.9</v>
      </c>
      <c r="L125" s="13">
        <f>SUMPRODUCT(($D:$D=D125)*(E:E=E125)*($K:$K&gt;K125))+1</f>
        <v>3</v>
      </c>
    </row>
    <row r="126" spans="1:12" s="1" customFormat="1" ht="18" customHeight="1">
      <c r="A126" s="9">
        <v>123</v>
      </c>
      <c r="B126" s="18" t="s">
        <v>413</v>
      </c>
      <c r="C126" s="18" t="s">
        <v>414</v>
      </c>
      <c r="D126" s="21" t="s">
        <v>268</v>
      </c>
      <c r="E126" s="21" t="s">
        <v>327</v>
      </c>
      <c r="F126" s="9">
        <v>3</v>
      </c>
      <c r="G126" s="20" t="s">
        <v>398</v>
      </c>
      <c r="H126" s="11">
        <f t="shared" si="6"/>
        <v>24.054000000000002</v>
      </c>
      <c r="I126" s="11">
        <v>83.27199999999999</v>
      </c>
      <c r="J126" s="11">
        <f t="shared" si="7"/>
        <v>58.29039999999999</v>
      </c>
      <c r="K126" s="11">
        <f t="shared" si="5"/>
        <v>82.3444</v>
      </c>
      <c r="L126" s="13">
        <f>SUMPRODUCT(($D:$D=D126)*(E:E=E126)*($K:$K&gt;K126))+1</f>
        <v>4</v>
      </c>
    </row>
    <row r="127" spans="1:12" s="1" customFormat="1" ht="18" customHeight="1">
      <c r="A127" s="9">
        <v>124</v>
      </c>
      <c r="B127" s="18" t="s">
        <v>415</v>
      </c>
      <c r="C127" s="18" t="s">
        <v>416</v>
      </c>
      <c r="D127" s="21" t="s">
        <v>268</v>
      </c>
      <c r="E127" s="21" t="s">
        <v>327</v>
      </c>
      <c r="F127" s="9">
        <v>3</v>
      </c>
      <c r="G127" s="20" t="s">
        <v>417</v>
      </c>
      <c r="H127" s="11">
        <f t="shared" si="6"/>
        <v>24.854999999999997</v>
      </c>
      <c r="I127" s="11">
        <v>82.01</v>
      </c>
      <c r="J127" s="11">
        <f t="shared" si="7"/>
        <v>57.40699999999999</v>
      </c>
      <c r="K127" s="11">
        <v>82.27</v>
      </c>
      <c r="L127" s="13">
        <f>SUMPRODUCT(($D:$D=D127)*(E:E=E127)*($K:$K&gt;K127))+1</f>
        <v>5</v>
      </c>
    </row>
    <row r="128" spans="1:12" s="1" customFormat="1" ht="18" customHeight="1">
      <c r="A128" s="9">
        <v>125</v>
      </c>
      <c r="B128" s="18" t="s">
        <v>418</v>
      </c>
      <c r="C128" s="18" t="s">
        <v>419</v>
      </c>
      <c r="D128" s="21" t="s">
        <v>268</v>
      </c>
      <c r="E128" s="21" t="s">
        <v>327</v>
      </c>
      <c r="F128" s="9">
        <v>3</v>
      </c>
      <c r="G128" s="20" t="s">
        <v>54</v>
      </c>
      <c r="H128" s="11">
        <f t="shared" si="6"/>
        <v>23.945999999999998</v>
      </c>
      <c r="I128" s="11">
        <v>81.692</v>
      </c>
      <c r="J128" s="11">
        <f t="shared" si="7"/>
        <v>57.18439999999999</v>
      </c>
      <c r="K128" s="11">
        <f t="shared" si="5"/>
        <v>81.13039999999998</v>
      </c>
      <c r="L128" s="13">
        <f>SUMPRODUCT(($D:$D=D128)*(E:E=E128)*($K:$K&gt;K128))+1</f>
        <v>6</v>
      </c>
    </row>
    <row r="129" spans="1:12" s="1" customFormat="1" ht="18" customHeight="1">
      <c r="A129" s="9">
        <v>126</v>
      </c>
      <c r="B129" s="18" t="s">
        <v>420</v>
      </c>
      <c r="C129" s="18" t="s">
        <v>421</v>
      </c>
      <c r="D129" s="21" t="s">
        <v>268</v>
      </c>
      <c r="E129" s="21" t="s">
        <v>327</v>
      </c>
      <c r="F129" s="9">
        <v>3</v>
      </c>
      <c r="G129" s="20" t="s">
        <v>422</v>
      </c>
      <c r="H129" s="11">
        <f t="shared" si="6"/>
        <v>24.06</v>
      </c>
      <c r="I129" s="11">
        <v>80.744</v>
      </c>
      <c r="J129" s="11">
        <f t="shared" si="7"/>
        <v>56.520799999999994</v>
      </c>
      <c r="K129" s="11">
        <f t="shared" si="5"/>
        <v>80.5808</v>
      </c>
      <c r="L129" s="13">
        <f>SUMPRODUCT(($D:$D=D129)*(E:E=E129)*($K:$K&gt;K129))+1</f>
        <v>7</v>
      </c>
    </row>
    <row r="130" spans="1:12" s="1" customFormat="1" ht="18" customHeight="1">
      <c r="A130" s="9">
        <v>127</v>
      </c>
      <c r="B130" s="18" t="s">
        <v>423</v>
      </c>
      <c r="C130" s="18" t="s">
        <v>424</v>
      </c>
      <c r="D130" s="21" t="s">
        <v>268</v>
      </c>
      <c r="E130" s="21" t="s">
        <v>327</v>
      </c>
      <c r="F130" s="9">
        <v>3</v>
      </c>
      <c r="G130" s="20" t="s">
        <v>425</v>
      </c>
      <c r="H130" s="11">
        <f t="shared" si="6"/>
        <v>23.840999999999998</v>
      </c>
      <c r="I130" s="11">
        <v>71.078</v>
      </c>
      <c r="J130" s="11">
        <v>49.76</v>
      </c>
      <c r="K130" s="11">
        <v>73.6</v>
      </c>
      <c r="L130" s="13">
        <f>SUMPRODUCT(($D:$D=D130)*(E:E=E130)*($K:$K&gt;K130))+1</f>
        <v>8</v>
      </c>
    </row>
    <row r="131" spans="1:12" s="1" customFormat="1" ht="18" customHeight="1">
      <c r="A131" s="9">
        <v>128</v>
      </c>
      <c r="B131" s="18" t="s">
        <v>426</v>
      </c>
      <c r="C131" s="18" t="s">
        <v>427</v>
      </c>
      <c r="D131" s="21" t="s">
        <v>268</v>
      </c>
      <c r="E131" s="21" t="s">
        <v>327</v>
      </c>
      <c r="F131" s="9">
        <v>3</v>
      </c>
      <c r="G131" s="20" t="s">
        <v>428</v>
      </c>
      <c r="H131" s="11">
        <f t="shared" si="6"/>
        <v>24.429000000000002</v>
      </c>
      <c r="I131" s="11">
        <v>0</v>
      </c>
      <c r="J131" s="11">
        <f t="shared" si="7"/>
        <v>0</v>
      </c>
      <c r="K131" s="11">
        <f t="shared" si="5"/>
        <v>24.429000000000002</v>
      </c>
      <c r="L131" s="13">
        <f>SUMPRODUCT(($D:$D=D131)*(E:E=E131)*($K:$K&gt;K131))+1</f>
        <v>9</v>
      </c>
    </row>
    <row r="132" spans="1:12" s="1" customFormat="1" ht="18" customHeight="1">
      <c r="A132" s="9">
        <v>129</v>
      </c>
      <c r="B132" s="18" t="s">
        <v>429</v>
      </c>
      <c r="C132" s="18" t="s">
        <v>430</v>
      </c>
      <c r="D132" s="21" t="s">
        <v>431</v>
      </c>
      <c r="E132" s="21" t="s">
        <v>327</v>
      </c>
      <c r="F132" s="9">
        <v>1</v>
      </c>
      <c r="G132" s="20" t="s">
        <v>432</v>
      </c>
      <c r="H132" s="11">
        <f t="shared" si="6"/>
        <v>19.878</v>
      </c>
      <c r="I132" s="11">
        <v>81.5</v>
      </c>
      <c r="J132" s="11">
        <f t="shared" si="7"/>
        <v>57.05</v>
      </c>
      <c r="K132" s="11">
        <f t="shared" si="5"/>
        <v>76.928</v>
      </c>
      <c r="L132" s="13">
        <f>SUMPRODUCT(($D:$D=D132)*(E:E=E132)*($K:$K&gt;K132))+1</f>
        <v>1</v>
      </c>
    </row>
    <row r="133" spans="1:12" s="1" customFormat="1" ht="18" customHeight="1">
      <c r="A133" s="9">
        <v>130</v>
      </c>
      <c r="B133" s="18" t="s">
        <v>433</v>
      </c>
      <c r="C133" s="18" t="s">
        <v>434</v>
      </c>
      <c r="D133" s="21" t="s">
        <v>431</v>
      </c>
      <c r="E133" s="21" t="s">
        <v>327</v>
      </c>
      <c r="F133" s="9">
        <v>1</v>
      </c>
      <c r="G133" s="20" t="s">
        <v>435</v>
      </c>
      <c r="H133" s="11">
        <f t="shared" si="6"/>
        <v>20.037000000000003</v>
      </c>
      <c r="I133" s="11">
        <v>0</v>
      </c>
      <c r="J133" s="11">
        <f t="shared" si="7"/>
        <v>0</v>
      </c>
      <c r="K133" s="11">
        <f t="shared" si="5"/>
        <v>20.037000000000003</v>
      </c>
      <c r="L133" s="13">
        <f>SUMPRODUCT(($D:$D=D133)*(E:E=E133)*($K:$K&gt;K133))+1</f>
        <v>2</v>
      </c>
    </row>
    <row r="134" spans="1:12" s="1" customFormat="1" ht="18" customHeight="1">
      <c r="A134" s="9">
        <v>131</v>
      </c>
      <c r="B134" s="18" t="s">
        <v>436</v>
      </c>
      <c r="C134" s="18" t="s">
        <v>437</v>
      </c>
      <c r="D134" s="21" t="s">
        <v>438</v>
      </c>
      <c r="E134" s="21" t="s">
        <v>327</v>
      </c>
      <c r="F134" s="9">
        <v>1</v>
      </c>
      <c r="G134" s="20" t="s">
        <v>439</v>
      </c>
      <c r="H134" s="11">
        <f t="shared" si="6"/>
        <v>21.429000000000002</v>
      </c>
      <c r="I134" s="11">
        <v>83.73</v>
      </c>
      <c r="J134" s="11">
        <f t="shared" si="7"/>
        <v>58.611</v>
      </c>
      <c r="K134" s="11">
        <f t="shared" si="5"/>
        <v>80.03999999999999</v>
      </c>
      <c r="L134" s="13">
        <f>SUMPRODUCT(($D:$D=D134)*(E:E=E134)*($K:$K&gt;K134))+1</f>
        <v>1</v>
      </c>
    </row>
    <row r="135" spans="1:12" s="1" customFormat="1" ht="18" customHeight="1">
      <c r="A135" s="9">
        <v>132</v>
      </c>
      <c r="B135" s="18" t="s">
        <v>440</v>
      </c>
      <c r="C135" s="18" t="s">
        <v>441</v>
      </c>
      <c r="D135" s="21" t="s">
        <v>438</v>
      </c>
      <c r="E135" s="21" t="s">
        <v>327</v>
      </c>
      <c r="F135" s="9">
        <v>1</v>
      </c>
      <c r="G135" s="20" t="s">
        <v>442</v>
      </c>
      <c r="H135" s="11">
        <f t="shared" si="6"/>
        <v>22.179000000000002</v>
      </c>
      <c r="I135" s="11">
        <v>81.652</v>
      </c>
      <c r="J135" s="11">
        <f t="shared" si="7"/>
        <v>57.1564</v>
      </c>
      <c r="K135" s="11">
        <f t="shared" si="5"/>
        <v>79.33539999999999</v>
      </c>
      <c r="L135" s="13">
        <f>SUMPRODUCT(($D:$D=D135)*(E:E=E135)*($K:$K&gt;K135))+1</f>
        <v>2</v>
      </c>
    </row>
    <row r="136" spans="1:12" s="1" customFormat="1" ht="18" customHeight="1">
      <c r="A136" s="9">
        <v>133</v>
      </c>
      <c r="B136" s="18" t="s">
        <v>443</v>
      </c>
      <c r="C136" s="18" t="s">
        <v>444</v>
      </c>
      <c r="D136" s="22" t="s">
        <v>445</v>
      </c>
      <c r="E136" s="22" t="s">
        <v>446</v>
      </c>
      <c r="F136" s="15">
        <v>1</v>
      </c>
      <c r="G136" s="20" t="s">
        <v>447</v>
      </c>
      <c r="H136" s="11">
        <f t="shared" si="6"/>
        <v>20.52</v>
      </c>
      <c r="I136" s="16">
        <v>85.78</v>
      </c>
      <c r="J136" s="11">
        <f t="shared" si="7"/>
        <v>60.046</v>
      </c>
      <c r="K136" s="11">
        <f aca="true" t="shared" si="8" ref="K136:K199">J136+H136</f>
        <v>80.566</v>
      </c>
      <c r="L136" s="13">
        <f>SUMPRODUCT(($D:$D=D136)*(E:E=E136)*($K:$K&gt;K136))+1</f>
        <v>1</v>
      </c>
    </row>
    <row r="137" spans="1:12" s="1" customFormat="1" ht="18" customHeight="1">
      <c r="A137" s="9">
        <v>134</v>
      </c>
      <c r="B137" s="18" t="s">
        <v>448</v>
      </c>
      <c r="C137" s="18" t="s">
        <v>449</v>
      </c>
      <c r="D137" s="22" t="s">
        <v>187</v>
      </c>
      <c r="E137" s="22" t="s">
        <v>450</v>
      </c>
      <c r="F137" s="15">
        <v>1</v>
      </c>
      <c r="G137" s="20" t="s">
        <v>451</v>
      </c>
      <c r="H137" s="11">
        <f t="shared" si="6"/>
        <v>24.057</v>
      </c>
      <c r="I137" s="16">
        <v>85.38199999999999</v>
      </c>
      <c r="J137" s="11">
        <f t="shared" si="7"/>
        <v>59.76739999999999</v>
      </c>
      <c r="K137" s="11">
        <v>83.83</v>
      </c>
      <c r="L137" s="13">
        <f>SUMPRODUCT(($D:$D=D137)*(E:E=E137)*($K:$K&gt;K137))+1</f>
        <v>1</v>
      </c>
    </row>
    <row r="138" spans="1:12" s="1" customFormat="1" ht="18" customHeight="1">
      <c r="A138" s="9">
        <v>135</v>
      </c>
      <c r="B138" s="18" t="s">
        <v>452</v>
      </c>
      <c r="C138" s="18" t="s">
        <v>453</v>
      </c>
      <c r="D138" s="22" t="s">
        <v>187</v>
      </c>
      <c r="E138" s="22" t="s">
        <v>450</v>
      </c>
      <c r="F138" s="15">
        <v>1</v>
      </c>
      <c r="G138" s="20" t="s">
        <v>454</v>
      </c>
      <c r="H138" s="11">
        <f t="shared" si="6"/>
        <v>22.719</v>
      </c>
      <c r="I138" s="17">
        <v>83.82600000000001</v>
      </c>
      <c r="J138" s="11">
        <f t="shared" si="7"/>
        <v>58.678200000000004</v>
      </c>
      <c r="K138" s="11">
        <f t="shared" si="8"/>
        <v>81.3972</v>
      </c>
      <c r="L138" s="13">
        <f>SUMPRODUCT(($D:$D=D138)*(E:E=E138)*($K:$K&gt;K138))+1</f>
        <v>2</v>
      </c>
    </row>
    <row r="139" spans="1:12" s="1" customFormat="1" ht="18" customHeight="1">
      <c r="A139" s="9">
        <v>136</v>
      </c>
      <c r="B139" s="18" t="s">
        <v>455</v>
      </c>
      <c r="C139" s="18" t="s">
        <v>456</v>
      </c>
      <c r="D139" s="22" t="s">
        <v>187</v>
      </c>
      <c r="E139" s="22" t="s">
        <v>450</v>
      </c>
      <c r="F139" s="15">
        <v>1</v>
      </c>
      <c r="G139" s="20" t="s">
        <v>457</v>
      </c>
      <c r="H139" s="11">
        <f t="shared" si="6"/>
        <v>21.96</v>
      </c>
      <c r="I139" s="17">
        <v>75.074</v>
      </c>
      <c r="J139" s="11">
        <f t="shared" si="7"/>
        <v>52.55179999999999</v>
      </c>
      <c r="K139" s="11">
        <f t="shared" si="8"/>
        <v>74.5118</v>
      </c>
      <c r="L139" s="13">
        <f>SUMPRODUCT(($D:$D=D139)*(E:E=E139)*($K:$K&gt;K139))+1</f>
        <v>3</v>
      </c>
    </row>
    <row r="140" spans="1:12" s="1" customFormat="1" ht="18" customHeight="1">
      <c r="A140" s="9">
        <v>137</v>
      </c>
      <c r="B140" s="18" t="s">
        <v>458</v>
      </c>
      <c r="C140" s="18" t="s">
        <v>459</v>
      </c>
      <c r="D140" s="22" t="s">
        <v>198</v>
      </c>
      <c r="E140" s="22" t="s">
        <v>450</v>
      </c>
      <c r="F140" s="15">
        <v>1</v>
      </c>
      <c r="G140" s="20" t="s">
        <v>460</v>
      </c>
      <c r="H140" s="11">
        <f t="shared" si="6"/>
        <v>23.996999999999996</v>
      </c>
      <c r="I140" s="16">
        <v>80.992</v>
      </c>
      <c r="J140" s="11">
        <f t="shared" si="7"/>
        <v>56.6944</v>
      </c>
      <c r="K140" s="11">
        <f t="shared" si="8"/>
        <v>80.6914</v>
      </c>
      <c r="L140" s="13">
        <f>SUMPRODUCT(($D:$D=D140)*(E:E=E140)*($K:$K&gt;K140))+1</f>
        <v>1</v>
      </c>
    </row>
    <row r="141" spans="1:12" s="1" customFormat="1" ht="18" customHeight="1">
      <c r="A141" s="9">
        <v>138</v>
      </c>
      <c r="B141" s="18" t="s">
        <v>461</v>
      </c>
      <c r="C141" s="18" t="s">
        <v>462</v>
      </c>
      <c r="D141" s="22" t="s">
        <v>198</v>
      </c>
      <c r="E141" s="22" t="s">
        <v>450</v>
      </c>
      <c r="F141" s="15">
        <v>1</v>
      </c>
      <c r="G141" s="20" t="s">
        <v>463</v>
      </c>
      <c r="H141" s="11">
        <f t="shared" si="6"/>
        <v>23.625</v>
      </c>
      <c r="I141" s="17">
        <v>81.116</v>
      </c>
      <c r="J141" s="11">
        <f t="shared" si="7"/>
        <v>56.7812</v>
      </c>
      <c r="K141" s="11">
        <f t="shared" si="8"/>
        <v>80.4062</v>
      </c>
      <c r="L141" s="13">
        <f>SUMPRODUCT(($D:$D=D141)*(E:E=E141)*($K:$K&gt;K141))+1</f>
        <v>2</v>
      </c>
    </row>
    <row r="142" spans="1:12" s="1" customFormat="1" ht="18" customHeight="1">
      <c r="A142" s="9">
        <v>139</v>
      </c>
      <c r="B142" s="18" t="s">
        <v>464</v>
      </c>
      <c r="C142" s="18" t="s">
        <v>465</v>
      </c>
      <c r="D142" s="22" t="s">
        <v>198</v>
      </c>
      <c r="E142" s="22" t="s">
        <v>450</v>
      </c>
      <c r="F142" s="15">
        <v>1</v>
      </c>
      <c r="G142" s="20" t="s">
        <v>466</v>
      </c>
      <c r="H142" s="11">
        <f t="shared" si="6"/>
        <v>21.909</v>
      </c>
      <c r="I142" s="17">
        <v>81.76199999999999</v>
      </c>
      <c r="J142" s="11">
        <f t="shared" si="7"/>
        <v>57.23339999999999</v>
      </c>
      <c r="K142" s="11">
        <f t="shared" si="8"/>
        <v>79.14239999999998</v>
      </c>
      <c r="L142" s="13">
        <f>SUMPRODUCT(($D:$D=D142)*(E:E=E142)*($K:$K&gt;K142))+1</f>
        <v>3</v>
      </c>
    </row>
    <row r="143" spans="1:12" s="1" customFormat="1" ht="18" customHeight="1">
      <c r="A143" s="9">
        <v>140</v>
      </c>
      <c r="B143" s="18" t="s">
        <v>467</v>
      </c>
      <c r="C143" s="18" t="s">
        <v>468</v>
      </c>
      <c r="D143" s="22" t="s">
        <v>469</v>
      </c>
      <c r="E143" s="22" t="s">
        <v>450</v>
      </c>
      <c r="F143" s="15">
        <v>1</v>
      </c>
      <c r="G143" s="20" t="s">
        <v>470</v>
      </c>
      <c r="H143" s="11">
        <f t="shared" si="6"/>
        <v>25.871999999999996</v>
      </c>
      <c r="I143" s="16">
        <v>86.096</v>
      </c>
      <c r="J143" s="11">
        <f t="shared" si="7"/>
        <v>60.267199999999995</v>
      </c>
      <c r="K143" s="11">
        <f t="shared" si="8"/>
        <v>86.13919999999999</v>
      </c>
      <c r="L143" s="13">
        <f>SUMPRODUCT(($D:$D=D143)*(E:E=E143)*($K:$K&gt;K143))+1</f>
        <v>1</v>
      </c>
    </row>
    <row r="144" spans="1:12" s="1" customFormat="1" ht="18" customHeight="1">
      <c r="A144" s="9">
        <v>141</v>
      </c>
      <c r="B144" s="18" t="s">
        <v>471</v>
      </c>
      <c r="C144" s="18" t="s">
        <v>472</v>
      </c>
      <c r="D144" s="22" t="s">
        <v>469</v>
      </c>
      <c r="E144" s="22" t="s">
        <v>450</v>
      </c>
      <c r="F144" s="15">
        <v>1</v>
      </c>
      <c r="G144" s="20" t="s">
        <v>473</v>
      </c>
      <c r="H144" s="11">
        <f t="shared" si="6"/>
        <v>25.496999999999996</v>
      </c>
      <c r="I144" s="17">
        <v>82.39</v>
      </c>
      <c r="J144" s="11">
        <f t="shared" si="7"/>
        <v>57.672999999999995</v>
      </c>
      <c r="K144" s="11">
        <f t="shared" si="8"/>
        <v>83.16999999999999</v>
      </c>
      <c r="L144" s="13">
        <f>SUMPRODUCT(($D:$D=D144)*(E:E=E144)*($K:$K&gt;K144))+1</f>
        <v>2</v>
      </c>
    </row>
    <row r="145" spans="1:12" s="1" customFormat="1" ht="18" customHeight="1">
      <c r="A145" s="9">
        <v>142</v>
      </c>
      <c r="B145" s="18" t="s">
        <v>474</v>
      </c>
      <c r="C145" s="18" t="s">
        <v>475</v>
      </c>
      <c r="D145" s="22" t="s">
        <v>469</v>
      </c>
      <c r="E145" s="22" t="s">
        <v>450</v>
      </c>
      <c r="F145" s="15">
        <v>1</v>
      </c>
      <c r="G145" s="20" t="s">
        <v>476</v>
      </c>
      <c r="H145" s="11">
        <f t="shared" si="6"/>
        <v>23.412000000000003</v>
      </c>
      <c r="I145" s="17">
        <v>0</v>
      </c>
      <c r="J145" s="11">
        <f t="shared" si="7"/>
        <v>0</v>
      </c>
      <c r="K145" s="11">
        <f t="shared" si="8"/>
        <v>23.412000000000003</v>
      </c>
      <c r="L145" s="13">
        <f>SUMPRODUCT(($D:$D=D145)*(E:E=E145)*($K:$K&gt;K145))+1</f>
        <v>3</v>
      </c>
    </row>
    <row r="146" spans="1:12" s="1" customFormat="1" ht="18" customHeight="1">
      <c r="A146" s="9">
        <v>143</v>
      </c>
      <c r="B146" s="18" t="s">
        <v>477</v>
      </c>
      <c r="C146" s="18" t="s">
        <v>478</v>
      </c>
      <c r="D146" s="22" t="s">
        <v>268</v>
      </c>
      <c r="E146" s="22" t="s">
        <v>450</v>
      </c>
      <c r="F146" s="15">
        <v>1</v>
      </c>
      <c r="G146" s="20" t="s">
        <v>369</v>
      </c>
      <c r="H146" s="11">
        <f t="shared" si="6"/>
        <v>24.486</v>
      </c>
      <c r="I146" s="16">
        <v>84.344</v>
      </c>
      <c r="J146" s="11">
        <f t="shared" si="7"/>
        <v>59.04079999999999</v>
      </c>
      <c r="K146" s="11">
        <f t="shared" si="8"/>
        <v>83.5268</v>
      </c>
      <c r="L146" s="13">
        <f>SUMPRODUCT(($D:$D=D146)*(E:E=E146)*($K:$K&gt;K146))+1</f>
        <v>1</v>
      </c>
    </row>
    <row r="147" spans="1:12" s="1" customFormat="1" ht="18" customHeight="1">
      <c r="A147" s="9">
        <v>144</v>
      </c>
      <c r="B147" s="18" t="s">
        <v>479</v>
      </c>
      <c r="C147" s="18" t="s">
        <v>480</v>
      </c>
      <c r="D147" s="22" t="s">
        <v>268</v>
      </c>
      <c r="E147" s="22" t="s">
        <v>450</v>
      </c>
      <c r="F147" s="15">
        <v>1</v>
      </c>
      <c r="G147" s="20" t="s">
        <v>481</v>
      </c>
      <c r="H147" s="11">
        <f t="shared" si="6"/>
        <v>25.5</v>
      </c>
      <c r="I147" s="17">
        <v>78.418</v>
      </c>
      <c r="J147" s="11">
        <f t="shared" si="7"/>
        <v>54.8926</v>
      </c>
      <c r="K147" s="11">
        <f t="shared" si="8"/>
        <v>80.3926</v>
      </c>
      <c r="L147" s="13">
        <f>SUMPRODUCT(($D:$D=D147)*(E:E=E147)*($K:$K&gt;K147))+1</f>
        <v>2</v>
      </c>
    </row>
    <row r="148" spans="1:12" s="1" customFormat="1" ht="18" customHeight="1">
      <c r="A148" s="9">
        <v>145</v>
      </c>
      <c r="B148" s="18" t="s">
        <v>482</v>
      </c>
      <c r="C148" s="18" t="s">
        <v>483</v>
      </c>
      <c r="D148" s="22" t="s">
        <v>268</v>
      </c>
      <c r="E148" s="22" t="s">
        <v>450</v>
      </c>
      <c r="F148" s="15">
        <v>1</v>
      </c>
      <c r="G148" s="20" t="s">
        <v>484</v>
      </c>
      <c r="H148" s="11">
        <f t="shared" si="6"/>
        <v>24.483</v>
      </c>
      <c r="I148" s="17">
        <v>0</v>
      </c>
      <c r="J148" s="11">
        <f t="shared" si="7"/>
        <v>0</v>
      </c>
      <c r="K148" s="11">
        <f t="shared" si="8"/>
        <v>24.483</v>
      </c>
      <c r="L148" s="13">
        <f>SUMPRODUCT(($D:$D=D148)*(E:E=E148)*($K:$K&gt;K148))+1</f>
        <v>3</v>
      </c>
    </row>
    <row r="149" spans="1:12" s="1" customFormat="1" ht="18" customHeight="1">
      <c r="A149" s="9">
        <v>146</v>
      </c>
      <c r="B149" s="18" t="s">
        <v>485</v>
      </c>
      <c r="C149" s="18" t="s">
        <v>486</v>
      </c>
      <c r="D149" s="22" t="s">
        <v>431</v>
      </c>
      <c r="E149" s="22" t="s">
        <v>450</v>
      </c>
      <c r="F149" s="15">
        <v>1</v>
      </c>
      <c r="G149" s="20" t="s">
        <v>350</v>
      </c>
      <c r="H149" s="11">
        <f t="shared" si="6"/>
        <v>23.784</v>
      </c>
      <c r="I149" s="16">
        <v>82.85799999999999</v>
      </c>
      <c r="J149" s="11">
        <f t="shared" si="7"/>
        <v>58.00059999999999</v>
      </c>
      <c r="K149" s="11">
        <f t="shared" si="8"/>
        <v>81.78459999999998</v>
      </c>
      <c r="L149" s="13">
        <f>SUMPRODUCT(($D:$D=D149)*(E:E=E149)*($K:$K&gt;K149))+1</f>
        <v>1</v>
      </c>
    </row>
    <row r="150" spans="1:12" s="1" customFormat="1" ht="18" customHeight="1">
      <c r="A150" s="9">
        <v>147</v>
      </c>
      <c r="B150" s="18" t="s">
        <v>487</v>
      </c>
      <c r="C150" s="18" t="s">
        <v>488</v>
      </c>
      <c r="D150" s="22" t="s">
        <v>431</v>
      </c>
      <c r="E150" s="22" t="s">
        <v>450</v>
      </c>
      <c r="F150" s="15">
        <v>1</v>
      </c>
      <c r="G150" s="20" t="s">
        <v>489</v>
      </c>
      <c r="H150" s="11">
        <f t="shared" si="6"/>
        <v>24.108</v>
      </c>
      <c r="I150" s="17">
        <v>80.46600000000001</v>
      </c>
      <c r="J150" s="11">
        <f t="shared" si="7"/>
        <v>56.3262</v>
      </c>
      <c r="K150" s="11">
        <v>80.44</v>
      </c>
      <c r="L150" s="13">
        <f>SUMPRODUCT(($D:$D=D150)*(E:E=E150)*($K:$K&gt;K150))+1</f>
        <v>2</v>
      </c>
    </row>
    <row r="151" spans="1:12" s="1" customFormat="1" ht="18" customHeight="1">
      <c r="A151" s="9">
        <v>148</v>
      </c>
      <c r="B151" s="18" t="s">
        <v>490</v>
      </c>
      <c r="C151" s="18" t="s">
        <v>491</v>
      </c>
      <c r="D151" s="22" t="s">
        <v>431</v>
      </c>
      <c r="E151" s="22" t="s">
        <v>450</v>
      </c>
      <c r="F151" s="15">
        <v>1</v>
      </c>
      <c r="G151" s="20" t="s">
        <v>492</v>
      </c>
      <c r="H151" s="11">
        <f t="shared" si="6"/>
        <v>22.880999999999997</v>
      </c>
      <c r="I151" s="17">
        <v>78.94000000000001</v>
      </c>
      <c r="J151" s="11">
        <f t="shared" si="7"/>
        <v>55.258</v>
      </c>
      <c r="K151" s="11">
        <f t="shared" si="8"/>
        <v>78.139</v>
      </c>
      <c r="L151" s="13">
        <f>SUMPRODUCT(($D:$D=D151)*(E:E=E151)*($K:$K&gt;K151))+1</f>
        <v>3</v>
      </c>
    </row>
    <row r="152" spans="1:12" s="1" customFormat="1" ht="18" customHeight="1">
      <c r="A152" s="9">
        <v>149</v>
      </c>
      <c r="B152" s="18" t="s">
        <v>493</v>
      </c>
      <c r="C152" s="18" t="s">
        <v>494</v>
      </c>
      <c r="D152" s="22" t="s">
        <v>438</v>
      </c>
      <c r="E152" s="22" t="s">
        <v>450</v>
      </c>
      <c r="F152" s="15">
        <v>1</v>
      </c>
      <c r="G152" s="20" t="s">
        <v>495</v>
      </c>
      <c r="H152" s="11">
        <f t="shared" si="6"/>
        <v>26.517</v>
      </c>
      <c r="I152" s="16">
        <v>81.734</v>
      </c>
      <c r="J152" s="11">
        <f t="shared" si="7"/>
        <v>57.21379999999999</v>
      </c>
      <c r="K152" s="11">
        <f t="shared" si="8"/>
        <v>83.73079999999999</v>
      </c>
      <c r="L152" s="13">
        <f>SUMPRODUCT(($D:$D=D152)*(E:E=E152)*($K:$K&gt;K152))+1</f>
        <v>1</v>
      </c>
    </row>
    <row r="153" spans="1:12" s="1" customFormat="1" ht="18" customHeight="1">
      <c r="A153" s="9">
        <v>150</v>
      </c>
      <c r="B153" s="18" t="s">
        <v>496</v>
      </c>
      <c r="C153" s="18" t="s">
        <v>497</v>
      </c>
      <c r="D153" s="22" t="s">
        <v>438</v>
      </c>
      <c r="E153" s="22" t="s">
        <v>450</v>
      </c>
      <c r="F153" s="15">
        <v>1</v>
      </c>
      <c r="G153" s="20" t="s">
        <v>498</v>
      </c>
      <c r="H153" s="11">
        <f t="shared" si="6"/>
        <v>21.915</v>
      </c>
      <c r="I153" s="17">
        <v>79.482</v>
      </c>
      <c r="J153" s="11">
        <f t="shared" si="7"/>
        <v>55.6374</v>
      </c>
      <c r="K153" s="11">
        <v>77.56</v>
      </c>
      <c r="L153" s="13">
        <f>SUMPRODUCT(($D:$D=D153)*(E:E=E153)*($K:$K&gt;K153))+1</f>
        <v>2</v>
      </c>
    </row>
    <row r="154" spans="1:12" s="1" customFormat="1" ht="18" customHeight="1">
      <c r="A154" s="9">
        <v>151</v>
      </c>
      <c r="B154" s="18" t="s">
        <v>499</v>
      </c>
      <c r="C154" s="18" t="s">
        <v>500</v>
      </c>
      <c r="D154" s="22" t="s">
        <v>438</v>
      </c>
      <c r="E154" s="22" t="s">
        <v>450</v>
      </c>
      <c r="F154" s="15">
        <v>1</v>
      </c>
      <c r="G154" s="20" t="s">
        <v>501</v>
      </c>
      <c r="H154" s="11">
        <f t="shared" si="6"/>
        <v>20.253</v>
      </c>
      <c r="I154" s="17">
        <v>0</v>
      </c>
      <c r="J154" s="11">
        <f t="shared" si="7"/>
        <v>0</v>
      </c>
      <c r="K154" s="11">
        <f t="shared" si="8"/>
        <v>20.253</v>
      </c>
      <c r="L154" s="13">
        <f>SUMPRODUCT(($D:$D=D154)*(E:E=E154)*($K:$K&gt;K154))+1</f>
        <v>3</v>
      </c>
    </row>
    <row r="155" spans="1:12" s="1" customFormat="1" ht="18" customHeight="1">
      <c r="A155" s="9">
        <v>152</v>
      </c>
      <c r="B155" s="18" t="s">
        <v>502</v>
      </c>
      <c r="C155" s="18" t="s">
        <v>503</v>
      </c>
      <c r="D155" s="22" t="s">
        <v>198</v>
      </c>
      <c r="E155" s="22" t="s">
        <v>504</v>
      </c>
      <c r="F155" s="15">
        <v>1</v>
      </c>
      <c r="G155" s="20" t="s">
        <v>505</v>
      </c>
      <c r="H155" s="11">
        <f t="shared" si="6"/>
        <v>18.27</v>
      </c>
      <c r="I155" s="16">
        <v>81.74</v>
      </c>
      <c r="J155" s="11">
        <f t="shared" si="7"/>
        <v>57.21799999999999</v>
      </c>
      <c r="K155" s="11">
        <f t="shared" si="8"/>
        <v>75.48799999999999</v>
      </c>
      <c r="L155" s="13">
        <f>SUMPRODUCT(($D:$D=D155)*(E:E=E155)*($K:$K&gt;K155))+1</f>
        <v>1</v>
      </c>
    </row>
    <row r="156" spans="1:12" s="1" customFormat="1" ht="18" customHeight="1">
      <c r="A156" s="9">
        <v>153</v>
      </c>
      <c r="B156" s="18" t="s">
        <v>506</v>
      </c>
      <c r="C156" s="18" t="s">
        <v>507</v>
      </c>
      <c r="D156" s="22" t="s">
        <v>198</v>
      </c>
      <c r="E156" s="22" t="s">
        <v>504</v>
      </c>
      <c r="F156" s="15">
        <v>1</v>
      </c>
      <c r="G156" s="20" t="s">
        <v>508</v>
      </c>
      <c r="H156" s="11">
        <f t="shared" si="6"/>
        <v>21.755999999999997</v>
      </c>
      <c r="I156" s="17">
        <v>0</v>
      </c>
      <c r="J156" s="11">
        <f t="shared" si="7"/>
        <v>0</v>
      </c>
      <c r="K156" s="11">
        <f t="shared" si="8"/>
        <v>21.755999999999997</v>
      </c>
      <c r="L156" s="13">
        <f>SUMPRODUCT(($D:$D=D156)*(E:E=E156)*($K:$K&gt;K156))+1</f>
        <v>2</v>
      </c>
    </row>
    <row r="157" spans="1:12" s="1" customFormat="1" ht="18" customHeight="1">
      <c r="A157" s="9">
        <v>154</v>
      </c>
      <c r="B157" s="18" t="s">
        <v>509</v>
      </c>
      <c r="C157" s="18" t="s">
        <v>510</v>
      </c>
      <c r="D157" s="22" t="s">
        <v>326</v>
      </c>
      <c r="E157" s="22" t="s">
        <v>504</v>
      </c>
      <c r="F157" s="15">
        <v>1</v>
      </c>
      <c r="G157" s="20" t="s">
        <v>511</v>
      </c>
      <c r="H157" s="11">
        <f t="shared" si="6"/>
        <v>21.537000000000003</v>
      </c>
      <c r="I157" s="16">
        <v>74.5</v>
      </c>
      <c r="J157" s="11">
        <f t="shared" si="7"/>
        <v>52.15</v>
      </c>
      <c r="K157" s="11">
        <f t="shared" si="8"/>
        <v>73.687</v>
      </c>
      <c r="L157" s="13">
        <f>SUMPRODUCT(($D:$D=D157)*(E:E=E157)*($K:$K&gt;K157))+1</f>
        <v>1</v>
      </c>
    </row>
    <row r="158" spans="1:12" s="1" customFormat="1" ht="18" customHeight="1">
      <c r="A158" s="9">
        <v>155</v>
      </c>
      <c r="B158" s="18" t="s">
        <v>512</v>
      </c>
      <c r="C158" s="18" t="s">
        <v>513</v>
      </c>
      <c r="D158" s="22" t="s">
        <v>208</v>
      </c>
      <c r="E158" s="22" t="s">
        <v>504</v>
      </c>
      <c r="F158" s="15">
        <v>2</v>
      </c>
      <c r="G158" s="20" t="s">
        <v>514</v>
      </c>
      <c r="H158" s="11">
        <f t="shared" si="6"/>
        <v>22.715999999999998</v>
      </c>
      <c r="I158" s="16">
        <v>83.29</v>
      </c>
      <c r="J158" s="11">
        <f t="shared" si="7"/>
        <v>58.303</v>
      </c>
      <c r="K158" s="11">
        <f t="shared" si="8"/>
        <v>81.01899999999999</v>
      </c>
      <c r="L158" s="13">
        <f>SUMPRODUCT(($D:$D=D158)*(E:E=E158)*($K:$K&gt;K158))+1</f>
        <v>1</v>
      </c>
    </row>
    <row r="159" spans="1:12" s="1" customFormat="1" ht="18" customHeight="1">
      <c r="A159" s="9">
        <v>156</v>
      </c>
      <c r="B159" s="18" t="s">
        <v>515</v>
      </c>
      <c r="C159" s="18" t="s">
        <v>516</v>
      </c>
      <c r="D159" s="22" t="s">
        <v>208</v>
      </c>
      <c r="E159" s="22" t="s">
        <v>504</v>
      </c>
      <c r="F159" s="15">
        <v>2</v>
      </c>
      <c r="G159" s="20" t="s">
        <v>517</v>
      </c>
      <c r="H159" s="11">
        <f t="shared" si="6"/>
        <v>19.551</v>
      </c>
      <c r="I159" s="16">
        <v>85.81</v>
      </c>
      <c r="J159" s="11">
        <f t="shared" si="7"/>
        <v>60.067</v>
      </c>
      <c r="K159" s="11">
        <f t="shared" si="8"/>
        <v>79.618</v>
      </c>
      <c r="L159" s="13">
        <f>SUMPRODUCT(($D:$D=D159)*(E:E=E159)*($K:$K&gt;K159))+1</f>
        <v>2</v>
      </c>
    </row>
    <row r="160" spans="1:12" s="1" customFormat="1" ht="18" customHeight="1">
      <c r="A160" s="9">
        <v>157</v>
      </c>
      <c r="B160" s="18" t="s">
        <v>518</v>
      </c>
      <c r="C160" s="18" t="s">
        <v>519</v>
      </c>
      <c r="D160" s="22" t="s">
        <v>208</v>
      </c>
      <c r="E160" s="22" t="s">
        <v>504</v>
      </c>
      <c r="F160" s="15">
        <v>2</v>
      </c>
      <c r="G160" s="20" t="s">
        <v>520</v>
      </c>
      <c r="H160" s="11">
        <f t="shared" si="6"/>
        <v>19.77</v>
      </c>
      <c r="I160" s="17">
        <v>82.2</v>
      </c>
      <c r="J160" s="11">
        <f t="shared" si="7"/>
        <v>57.54</v>
      </c>
      <c r="K160" s="11">
        <f t="shared" si="8"/>
        <v>77.31</v>
      </c>
      <c r="L160" s="13">
        <f>SUMPRODUCT(($D:$D=D160)*(E:E=E160)*($K:$K&gt;K160))+1</f>
        <v>3</v>
      </c>
    </row>
    <row r="161" spans="1:12" s="1" customFormat="1" ht="18" customHeight="1">
      <c r="A161" s="9">
        <v>158</v>
      </c>
      <c r="B161" s="18" t="s">
        <v>521</v>
      </c>
      <c r="C161" s="18" t="s">
        <v>522</v>
      </c>
      <c r="D161" s="22" t="s">
        <v>208</v>
      </c>
      <c r="E161" s="22" t="s">
        <v>504</v>
      </c>
      <c r="F161" s="15">
        <v>2</v>
      </c>
      <c r="G161" s="20" t="s">
        <v>523</v>
      </c>
      <c r="H161" s="11">
        <f t="shared" si="6"/>
        <v>20.195999999999998</v>
      </c>
      <c r="I161" s="17">
        <v>42.65</v>
      </c>
      <c r="J161" s="11">
        <f t="shared" si="7"/>
        <v>29.854999999999997</v>
      </c>
      <c r="K161" s="11">
        <v>50.06</v>
      </c>
      <c r="L161" s="13">
        <f>SUMPRODUCT(($D:$D=D161)*(E:E=E161)*($K:$K&gt;K161))+1</f>
        <v>4</v>
      </c>
    </row>
    <row r="162" spans="1:12" s="1" customFormat="1" ht="18" customHeight="1">
      <c r="A162" s="9">
        <v>159</v>
      </c>
      <c r="B162" s="18" t="s">
        <v>524</v>
      </c>
      <c r="C162" s="18" t="s">
        <v>525</v>
      </c>
      <c r="D162" s="22" t="s">
        <v>208</v>
      </c>
      <c r="E162" s="22" t="s">
        <v>504</v>
      </c>
      <c r="F162" s="15">
        <v>2</v>
      </c>
      <c r="G162" s="20" t="s">
        <v>481</v>
      </c>
      <c r="H162" s="11">
        <f t="shared" si="6"/>
        <v>25.5</v>
      </c>
      <c r="I162" s="17">
        <v>0</v>
      </c>
      <c r="J162" s="11">
        <f t="shared" si="7"/>
        <v>0</v>
      </c>
      <c r="K162" s="11">
        <f t="shared" si="8"/>
        <v>25.5</v>
      </c>
      <c r="L162" s="13">
        <f>SUMPRODUCT(($D:$D=D162)*(E:E=E162)*($K:$K&gt;K162))+1</f>
        <v>5</v>
      </c>
    </row>
    <row r="163" spans="1:12" s="1" customFormat="1" ht="18" customHeight="1">
      <c r="A163" s="9">
        <v>160</v>
      </c>
      <c r="B163" s="18" t="s">
        <v>526</v>
      </c>
      <c r="C163" s="18" t="s">
        <v>527</v>
      </c>
      <c r="D163" s="22" t="s">
        <v>208</v>
      </c>
      <c r="E163" s="22" t="s">
        <v>504</v>
      </c>
      <c r="F163" s="15">
        <v>2</v>
      </c>
      <c r="G163" s="20" t="s">
        <v>432</v>
      </c>
      <c r="H163" s="11">
        <f t="shared" si="6"/>
        <v>19.878</v>
      </c>
      <c r="I163" s="17">
        <v>0</v>
      </c>
      <c r="J163" s="11">
        <f t="shared" si="7"/>
        <v>0</v>
      </c>
      <c r="K163" s="11">
        <f t="shared" si="8"/>
        <v>19.878</v>
      </c>
      <c r="L163" s="13">
        <f>SUMPRODUCT(($D:$D=D163)*(E:E=E163)*($K:$K&gt;K163))+1</f>
        <v>6</v>
      </c>
    </row>
    <row r="164" spans="1:12" s="1" customFormat="1" ht="18" customHeight="1">
      <c r="A164" s="9">
        <v>161</v>
      </c>
      <c r="B164" s="18" t="s">
        <v>528</v>
      </c>
      <c r="C164" s="18" t="s">
        <v>529</v>
      </c>
      <c r="D164" s="22" t="s">
        <v>236</v>
      </c>
      <c r="E164" s="22" t="s">
        <v>504</v>
      </c>
      <c r="F164" s="15">
        <v>1</v>
      </c>
      <c r="G164" s="20" t="s">
        <v>530</v>
      </c>
      <c r="H164" s="11">
        <f t="shared" si="6"/>
        <v>23.787000000000003</v>
      </c>
      <c r="I164" s="16">
        <v>87.44</v>
      </c>
      <c r="J164" s="11">
        <f t="shared" si="7"/>
        <v>61.20799999999999</v>
      </c>
      <c r="K164" s="11">
        <f t="shared" si="8"/>
        <v>84.99499999999999</v>
      </c>
      <c r="L164" s="13">
        <f>SUMPRODUCT(($D:$D=D164)*(E:E=E164)*($K:$K&gt;K164))+1</f>
        <v>1</v>
      </c>
    </row>
    <row r="165" spans="1:12" s="1" customFormat="1" ht="18" customHeight="1">
      <c r="A165" s="9">
        <v>162</v>
      </c>
      <c r="B165" s="18" t="s">
        <v>531</v>
      </c>
      <c r="C165" s="18" t="s">
        <v>532</v>
      </c>
      <c r="D165" s="22" t="s">
        <v>236</v>
      </c>
      <c r="E165" s="22" t="s">
        <v>504</v>
      </c>
      <c r="F165" s="15">
        <v>1</v>
      </c>
      <c r="G165" s="20" t="s">
        <v>533</v>
      </c>
      <c r="H165" s="11">
        <f t="shared" si="6"/>
        <v>15.156</v>
      </c>
      <c r="I165" s="17">
        <v>77.13</v>
      </c>
      <c r="J165" s="11">
        <f t="shared" si="7"/>
        <v>53.99099999999999</v>
      </c>
      <c r="K165" s="11">
        <f t="shared" si="8"/>
        <v>69.14699999999999</v>
      </c>
      <c r="L165" s="13">
        <f>SUMPRODUCT(($D:$D=D165)*(E:E=E165)*($K:$K&gt;K165))+1</f>
        <v>2</v>
      </c>
    </row>
    <row r="166" spans="1:12" s="1" customFormat="1" ht="18" customHeight="1">
      <c r="A166" s="9">
        <v>163</v>
      </c>
      <c r="B166" s="18" t="s">
        <v>534</v>
      </c>
      <c r="C166" s="18" t="s">
        <v>535</v>
      </c>
      <c r="D166" s="22" t="s">
        <v>346</v>
      </c>
      <c r="E166" s="22" t="s">
        <v>504</v>
      </c>
      <c r="F166" s="15">
        <v>1</v>
      </c>
      <c r="G166" s="20" t="s">
        <v>536</v>
      </c>
      <c r="H166" s="11">
        <f t="shared" si="6"/>
        <v>19.017</v>
      </c>
      <c r="I166" s="16">
        <v>85.52</v>
      </c>
      <c r="J166" s="11">
        <f t="shared" si="7"/>
        <v>59.86399999999999</v>
      </c>
      <c r="K166" s="11">
        <f t="shared" si="8"/>
        <v>78.88099999999999</v>
      </c>
      <c r="L166" s="13">
        <f>SUMPRODUCT(($D:$D=D166)*(E:E=E166)*($K:$K&gt;K166))+1</f>
        <v>1</v>
      </c>
    </row>
    <row r="167" spans="1:12" s="1" customFormat="1" ht="18" customHeight="1">
      <c r="A167" s="9">
        <v>164</v>
      </c>
      <c r="B167" s="18" t="s">
        <v>537</v>
      </c>
      <c r="C167" s="18" t="s">
        <v>538</v>
      </c>
      <c r="D167" s="22" t="s">
        <v>365</v>
      </c>
      <c r="E167" s="22" t="s">
        <v>504</v>
      </c>
      <c r="F167" s="15">
        <v>1</v>
      </c>
      <c r="G167" s="20" t="s">
        <v>539</v>
      </c>
      <c r="H167" s="11">
        <f t="shared" si="6"/>
        <v>23.034</v>
      </c>
      <c r="I167" s="16">
        <v>85.34</v>
      </c>
      <c r="J167" s="11">
        <f t="shared" si="7"/>
        <v>59.738</v>
      </c>
      <c r="K167" s="11">
        <f t="shared" si="8"/>
        <v>82.77199999999999</v>
      </c>
      <c r="L167" s="13">
        <f>SUMPRODUCT(($D:$D=D167)*(E:E=E167)*($K:$K&gt;K167))+1</f>
        <v>1</v>
      </c>
    </row>
    <row r="168" spans="1:12" s="1" customFormat="1" ht="18" customHeight="1">
      <c r="A168" s="9">
        <v>165</v>
      </c>
      <c r="B168" s="18" t="s">
        <v>540</v>
      </c>
      <c r="C168" s="18" t="s">
        <v>541</v>
      </c>
      <c r="D168" s="22" t="s">
        <v>365</v>
      </c>
      <c r="E168" s="22" t="s">
        <v>504</v>
      </c>
      <c r="F168" s="15">
        <v>1</v>
      </c>
      <c r="G168" s="20" t="s">
        <v>542</v>
      </c>
      <c r="H168" s="11">
        <f t="shared" si="6"/>
        <v>23.148</v>
      </c>
      <c r="I168" s="17">
        <v>79.97</v>
      </c>
      <c r="J168" s="11">
        <f t="shared" si="7"/>
        <v>55.979</v>
      </c>
      <c r="K168" s="11">
        <f t="shared" si="8"/>
        <v>79.127</v>
      </c>
      <c r="L168" s="13">
        <f>SUMPRODUCT(($D:$D=D168)*(E:E=E168)*($K:$K&gt;K168))+1</f>
        <v>2</v>
      </c>
    </row>
    <row r="169" spans="1:12" s="1" customFormat="1" ht="18" customHeight="1">
      <c r="A169" s="9">
        <v>166</v>
      </c>
      <c r="B169" s="18" t="s">
        <v>543</v>
      </c>
      <c r="C169" s="18" t="s">
        <v>544</v>
      </c>
      <c r="D169" s="22" t="s">
        <v>365</v>
      </c>
      <c r="E169" s="22" t="s">
        <v>504</v>
      </c>
      <c r="F169" s="15">
        <v>1</v>
      </c>
      <c r="G169" s="20" t="s">
        <v>545</v>
      </c>
      <c r="H169" s="11">
        <f t="shared" si="6"/>
        <v>19.986</v>
      </c>
      <c r="I169" s="17">
        <v>80.39</v>
      </c>
      <c r="J169" s="11">
        <f t="shared" si="7"/>
        <v>56.272999999999996</v>
      </c>
      <c r="K169" s="11">
        <f t="shared" si="8"/>
        <v>76.259</v>
      </c>
      <c r="L169" s="13">
        <f>SUMPRODUCT(($D:$D=D169)*(E:E=E169)*($K:$K&gt;K169))+1</f>
        <v>3</v>
      </c>
    </row>
    <row r="170" spans="1:12" s="1" customFormat="1" ht="18" customHeight="1">
      <c r="A170" s="9">
        <v>167</v>
      </c>
      <c r="B170" s="18" t="s">
        <v>546</v>
      </c>
      <c r="C170" s="18" t="s">
        <v>547</v>
      </c>
      <c r="D170" s="22" t="s">
        <v>268</v>
      </c>
      <c r="E170" s="22" t="s">
        <v>504</v>
      </c>
      <c r="F170" s="15">
        <v>1</v>
      </c>
      <c r="G170" s="20" t="s">
        <v>548</v>
      </c>
      <c r="H170" s="11">
        <f t="shared" si="6"/>
        <v>22.02</v>
      </c>
      <c r="I170" s="16">
        <v>83.27</v>
      </c>
      <c r="J170" s="11">
        <f t="shared" si="7"/>
        <v>58.288999999999994</v>
      </c>
      <c r="K170" s="11">
        <f t="shared" si="8"/>
        <v>80.309</v>
      </c>
      <c r="L170" s="13">
        <f>SUMPRODUCT(($D:$D=D170)*(E:E=E170)*($K:$K&gt;K170))+1</f>
        <v>1</v>
      </c>
    </row>
    <row r="171" spans="1:12" s="1" customFormat="1" ht="18" customHeight="1">
      <c r="A171" s="9">
        <v>168</v>
      </c>
      <c r="B171" s="18" t="s">
        <v>549</v>
      </c>
      <c r="C171" s="18" t="s">
        <v>550</v>
      </c>
      <c r="D171" s="22" t="s">
        <v>268</v>
      </c>
      <c r="E171" s="22" t="s">
        <v>504</v>
      </c>
      <c r="F171" s="15">
        <v>1</v>
      </c>
      <c r="G171" s="20" t="s">
        <v>481</v>
      </c>
      <c r="H171" s="11">
        <f t="shared" si="6"/>
        <v>25.5</v>
      </c>
      <c r="I171" s="17">
        <v>0</v>
      </c>
      <c r="J171" s="11">
        <f t="shared" si="7"/>
        <v>0</v>
      </c>
      <c r="K171" s="11">
        <f t="shared" si="8"/>
        <v>25.5</v>
      </c>
      <c r="L171" s="13">
        <f>SUMPRODUCT(($D:$D=D171)*(E:E=E171)*($K:$K&gt;K171))+1</f>
        <v>2</v>
      </c>
    </row>
    <row r="172" spans="1:12" s="1" customFormat="1" ht="18" customHeight="1">
      <c r="A172" s="9">
        <v>169</v>
      </c>
      <c r="B172" s="18" t="s">
        <v>551</v>
      </c>
      <c r="C172" s="18" t="s">
        <v>552</v>
      </c>
      <c r="D172" s="21" t="s">
        <v>553</v>
      </c>
      <c r="E172" s="21" t="s">
        <v>554</v>
      </c>
      <c r="F172" s="9">
        <v>1</v>
      </c>
      <c r="G172" s="20" t="s">
        <v>555</v>
      </c>
      <c r="H172" s="11">
        <f aca="true" t="shared" si="9" ref="H172:H201">G172*0.4</f>
        <v>33.004000000000005</v>
      </c>
      <c r="I172" s="11">
        <v>87.398</v>
      </c>
      <c r="J172" s="11">
        <f aca="true" t="shared" si="10" ref="J172:J201">I172*0.6</f>
        <v>52.43879999999999</v>
      </c>
      <c r="K172" s="11">
        <f t="shared" si="8"/>
        <v>85.4428</v>
      </c>
      <c r="L172" s="13">
        <f>SUMPRODUCT(($D:$D=D172)*(E:E=E172)*($K:$K&gt;K172))+1</f>
        <v>1</v>
      </c>
    </row>
    <row r="173" spans="1:12" s="1" customFormat="1" ht="18" customHeight="1">
      <c r="A173" s="9">
        <v>170</v>
      </c>
      <c r="B173" s="18" t="s">
        <v>556</v>
      </c>
      <c r="C173" s="18" t="s">
        <v>557</v>
      </c>
      <c r="D173" s="21" t="s">
        <v>553</v>
      </c>
      <c r="E173" s="21" t="s">
        <v>554</v>
      </c>
      <c r="F173" s="9">
        <v>1</v>
      </c>
      <c r="G173" s="20" t="s">
        <v>558</v>
      </c>
      <c r="H173" s="11">
        <f t="shared" si="9"/>
        <v>32.932</v>
      </c>
      <c r="I173" s="11">
        <v>67.514</v>
      </c>
      <c r="J173" s="11">
        <f t="shared" si="10"/>
        <v>40.508399999999995</v>
      </c>
      <c r="K173" s="11">
        <f t="shared" si="8"/>
        <v>73.4404</v>
      </c>
      <c r="L173" s="13">
        <f>SUMPRODUCT(($D:$D=D173)*(E:E=E173)*($K:$K&gt;K173))+1</f>
        <v>2</v>
      </c>
    </row>
    <row r="174" spans="1:12" s="1" customFormat="1" ht="18" customHeight="1">
      <c r="A174" s="9">
        <v>171</v>
      </c>
      <c r="B174" s="18" t="s">
        <v>559</v>
      </c>
      <c r="C174" s="18" t="s">
        <v>560</v>
      </c>
      <c r="D174" s="21" t="s">
        <v>553</v>
      </c>
      <c r="E174" s="21" t="s">
        <v>554</v>
      </c>
      <c r="F174" s="9">
        <v>1</v>
      </c>
      <c r="G174" s="20" t="s">
        <v>337</v>
      </c>
      <c r="H174" s="11">
        <f t="shared" si="9"/>
        <v>32.792</v>
      </c>
      <c r="I174" s="11">
        <v>0</v>
      </c>
      <c r="J174" s="11">
        <f t="shared" si="10"/>
        <v>0</v>
      </c>
      <c r="K174" s="11">
        <f t="shared" si="8"/>
        <v>32.792</v>
      </c>
      <c r="L174" s="13">
        <f>SUMPRODUCT(($D:$D=D174)*(E:E=E174)*($K:$K&gt;K174))+1</f>
        <v>3</v>
      </c>
    </row>
    <row r="175" spans="1:12" s="1" customFormat="1" ht="18" customHeight="1">
      <c r="A175" s="9">
        <v>172</v>
      </c>
      <c r="B175" s="18" t="s">
        <v>561</v>
      </c>
      <c r="C175" s="18" t="s">
        <v>562</v>
      </c>
      <c r="D175" s="21" t="s">
        <v>563</v>
      </c>
      <c r="E175" s="21" t="s">
        <v>564</v>
      </c>
      <c r="F175" s="9">
        <v>1</v>
      </c>
      <c r="G175" s="20" t="s">
        <v>565</v>
      </c>
      <c r="H175" s="11">
        <f t="shared" si="9"/>
        <v>31.932000000000002</v>
      </c>
      <c r="I175" s="11">
        <v>87.51</v>
      </c>
      <c r="J175" s="11">
        <f t="shared" si="10"/>
        <v>52.506</v>
      </c>
      <c r="K175" s="11">
        <f t="shared" si="8"/>
        <v>84.438</v>
      </c>
      <c r="L175" s="13">
        <f>SUMPRODUCT(($D:$D=D175)*(E:E=E175)*($K:$K&gt;K175))+1</f>
        <v>1</v>
      </c>
    </row>
    <row r="176" spans="1:12" s="1" customFormat="1" ht="18" customHeight="1">
      <c r="A176" s="9">
        <v>173</v>
      </c>
      <c r="B176" s="18" t="s">
        <v>566</v>
      </c>
      <c r="C176" s="18" t="s">
        <v>567</v>
      </c>
      <c r="D176" s="21" t="s">
        <v>563</v>
      </c>
      <c r="E176" s="21" t="s">
        <v>564</v>
      </c>
      <c r="F176" s="9">
        <v>1</v>
      </c>
      <c r="G176" s="20" t="s">
        <v>568</v>
      </c>
      <c r="H176" s="11">
        <f t="shared" si="9"/>
        <v>31.504000000000005</v>
      </c>
      <c r="I176" s="11">
        <v>87.01599999999999</v>
      </c>
      <c r="J176" s="11">
        <f t="shared" si="10"/>
        <v>52.209599999999995</v>
      </c>
      <c r="K176" s="11">
        <f t="shared" si="8"/>
        <v>83.7136</v>
      </c>
      <c r="L176" s="13">
        <f>SUMPRODUCT(($D:$D=D176)*(E:E=E176)*($K:$K&gt;K176))+1</f>
        <v>2</v>
      </c>
    </row>
    <row r="177" spans="1:12" s="1" customFormat="1" ht="18" customHeight="1">
      <c r="A177" s="9">
        <v>174</v>
      </c>
      <c r="B177" s="18" t="s">
        <v>569</v>
      </c>
      <c r="C177" s="18" t="s">
        <v>570</v>
      </c>
      <c r="D177" s="21" t="s">
        <v>563</v>
      </c>
      <c r="E177" s="21" t="s">
        <v>564</v>
      </c>
      <c r="F177" s="9">
        <v>1</v>
      </c>
      <c r="G177" s="20" t="s">
        <v>571</v>
      </c>
      <c r="H177" s="11">
        <f t="shared" si="9"/>
        <v>31.14</v>
      </c>
      <c r="I177" s="11">
        <v>66.772</v>
      </c>
      <c r="J177" s="11">
        <f t="shared" si="10"/>
        <v>40.0632</v>
      </c>
      <c r="K177" s="11">
        <f t="shared" si="8"/>
        <v>71.20320000000001</v>
      </c>
      <c r="L177" s="13">
        <f>SUMPRODUCT(($D:$D=D177)*(E:E=E177)*($K:$K&gt;K177))+1</f>
        <v>3</v>
      </c>
    </row>
    <row r="178" spans="1:12" s="1" customFormat="1" ht="18" customHeight="1">
      <c r="A178" s="9">
        <v>175</v>
      </c>
      <c r="B178" s="18" t="s">
        <v>572</v>
      </c>
      <c r="C178" s="18" t="s">
        <v>573</v>
      </c>
      <c r="D178" s="21" t="s">
        <v>563</v>
      </c>
      <c r="E178" s="21" t="s">
        <v>574</v>
      </c>
      <c r="F178" s="9">
        <v>2</v>
      </c>
      <c r="G178" s="20" t="s">
        <v>575</v>
      </c>
      <c r="H178" s="11">
        <f t="shared" si="9"/>
        <v>21.728</v>
      </c>
      <c r="I178" s="11">
        <v>89.972</v>
      </c>
      <c r="J178" s="11">
        <f t="shared" si="10"/>
        <v>53.9832</v>
      </c>
      <c r="K178" s="11">
        <f t="shared" si="8"/>
        <v>75.71119999999999</v>
      </c>
      <c r="L178" s="13">
        <f>SUMPRODUCT(($D:$D=D178)*(E:E=E178)*($K:$K&gt;K178))+1</f>
        <v>1</v>
      </c>
    </row>
    <row r="179" spans="1:12" s="1" customFormat="1" ht="18" customHeight="1">
      <c r="A179" s="9">
        <v>176</v>
      </c>
      <c r="B179" s="18" t="s">
        <v>576</v>
      </c>
      <c r="C179" s="18" t="s">
        <v>577</v>
      </c>
      <c r="D179" s="21" t="s">
        <v>563</v>
      </c>
      <c r="E179" s="21" t="s">
        <v>574</v>
      </c>
      <c r="F179" s="9">
        <v>2</v>
      </c>
      <c r="G179" s="20" t="s">
        <v>578</v>
      </c>
      <c r="H179" s="11">
        <f t="shared" si="9"/>
        <v>21.732</v>
      </c>
      <c r="I179" s="11">
        <v>82.526</v>
      </c>
      <c r="J179" s="11">
        <f t="shared" si="10"/>
        <v>49.5156</v>
      </c>
      <c r="K179" s="11">
        <f t="shared" si="8"/>
        <v>71.2476</v>
      </c>
      <c r="L179" s="13">
        <f>SUMPRODUCT(($D:$D=D179)*(E:E=E179)*($K:$K&gt;K179))+1</f>
        <v>2</v>
      </c>
    </row>
    <row r="180" spans="1:12" s="1" customFormat="1" ht="18" customHeight="1">
      <c r="A180" s="9">
        <v>177</v>
      </c>
      <c r="B180" s="18" t="s">
        <v>579</v>
      </c>
      <c r="C180" s="18" t="s">
        <v>580</v>
      </c>
      <c r="D180" s="21" t="s">
        <v>563</v>
      </c>
      <c r="E180" s="21" t="s">
        <v>574</v>
      </c>
      <c r="F180" s="9">
        <v>2</v>
      </c>
      <c r="G180" s="20" t="s">
        <v>581</v>
      </c>
      <c r="H180" s="11">
        <f t="shared" si="9"/>
        <v>21.380000000000003</v>
      </c>
      <c r="I180" s="11">
        <v>65.91600000000001</v>
      </c>
      <c r="J180" s="11">
        <f t="shared" si="10"/>
        <v>39.549600000000005</v>
      </c>
      <c r="K180" s="11">
        <f t="shared" si="8"/>
        <v>60.92960000000001</v>
      </c>
      <c r="L180" s="13">
        <f>SUMPRODUCT(($D:$D=D180)*(E:E=E180)*($K:$K&gt;K180))+1</f>
        <v>3</v>
      </c>
    </row>
    <row r="181" spans="1:12" s="1" customFormat="1" ht="18" customHeight="1">
      <c r="A181" s="9">
        <v>178</v>
      </c>
      <c r="B181" s="18" t="s">
        <v>582</v>
      </c>
      <c r="C181" s="18" t="s">
        <v>583</v>
      </c>
      <c r="D181" s="21" t="s">
        <v>563</v>
      </c>
      <c r="E181" s="21" t="s">
        <v>584</v>
      </c>
      <c r="F181" s="9">
        <v>1</v>
      </c>
      <c r="G181" s="20" t="s">
        <v>585</v>
      </c>
      <c r="H181" s="11">
        <f t="shared" si="9"/>
        <v>29.936000000000003</v>
      </c>
      <c r="I181" s="11">
        <v>91.25800000000001</v>
      </c>
      <c r="J181" s="11">
        <v>54.76</v>
      </c>
      <c r="K181" s="11">
        <f t="shared" si="8"/>
        <v>84.696</v>
      </c>
      <c r="L181" s="13">
        <f>SUMPRODUCT(($D:$D=D181)*(E:E=E181)*($K:$K&gt;K181))+1</f>
        <v>1</v>
      </c>
    </row>
    <row r="182" spans="1:12" s="1" customFormat="1" ht="18" customHeight="1">
      <c r="A182" s="9">
        <v>179</v>
      </c>
      <c r="B182" s="18" t="s">
        <v>586</v>
      </c>
      <c r="C182" s="18" t="s">
        <v>587</v>
      </c>
      <c r="D182" s="21" t="s">
        <v>563</v>
      </c>
      <c r="E182" s="21" t="s">
        <v>584</v>
      </c>
      <c r="F182" s="9">
        <v>1</v>
      </c>
      <c r="G182" s="20" t="s">
        <v>588</v>
      </c>
      <c r="H182" s="11">
        <f t="shared" si="9"/>
        <v>27.508</v>
      </c>
      <c r="I182" s="11">
        <v>87.926</v>
      </c>
      <c r="J182" s="11">
        <f t="shared" si="10"/>
        <v>52.7556</v>
      </c>
      <c r="K182" s="11">
        <f t="shared" si="8"/>
        <v>80.2636</v>
      </c>
      <c r="L182" s="13">
        <f>SUMPRODUCT(($D:$D=D182)*(E:E=E182)*($K:$K&gt;K182))+1</f>
        <v>2</v>
      </c>
    </row>
    <row r="183" spans="1:12" s="1" customFormat="1" ht="18" customHeight="1">
      <c r="A183" s="9">
        <v>180</v>
      </c>
      <c r="B183" s="18" t="s">
        <v>589</v>
      </c>
      <c r="C183" s="18" t="s">
        <v>590</v>
      </c>
      <c r="D183" s="21" t="s">
        <v>563</v>
      </c>
      <c r="E183" s="21" t="s">
        <v>584</v>
      </c>
      <c r="F183" s="9">
        <v>1</v>
      </c>
      <c r="G183" s="20" t="s">
        <v>591</v>
      </c>
      <c r="H183" s="11">
        <f t="shared" si="9"/>
        <v>27.784</v>
      </c>
      <c r="I183" s="11">
        <v>60.17</v>
      </c>
      <c r="J183" s="11">
        <f t="shared" si="10"/>
        <v>36.102</v>
      </c>
      <c r="K183" s="11">
        <f t="shared" si="8"/>
        <v>63.885999999999996</v>
      </c>
      <c r="L183" s="13">
        <f>SUMPRODUCT(($D:$D=D183)*(E:E=E183)*($K:$K&gt;K183))+1</f>
        <v>3</v>
      </c>
    </row>
    <row r="184" spans="1:12" s="1" customFormat="1" ht="18" customHeight="1">
      <c r="A184" s="9">
        <v>181</v>
      </c>
      <c r="B184" s="18" t="s">
        <v>592</v>
      </c>
      <c r="C184" s="18" t="s">
        <v>593</v>
      </c>
      <c r="D184" s="21" t="s">
        <v>563</v>
      </c>
      <c r="E184" s="21" t="s">
        <v>594</v>
      </c>
      <c r="F184" s="9">
        <v>1</v>
      </c>
      <c r="G184" s="20" t="s">
        <v>595</v>
      </c>
      <c r="H184" s="11">
        <f t="shared" si="9"/>
        <v>18.008000000000003</v>
      </c>
      <c r="I184" s="11">
        <v>79.462</v>
      </c>
      <c r="J184" s="11">
        <f t="shared" si="10"/>
        <v>47.6772</v>
      </c>
      <c r="K184" s="11">
        <f t="shared" si="8"/>
        <v>65.68520000000001</v>
      </c>
      <c r="L184" s="13">
        <f>SUMPRODUCT(($D:$D=D184)*(E:E=E184)*($K:$K&gt;K184))+1</f>
        <v>1</v>
      </c>
    </row>
    <row r="185" spans="1:12" s="1" customFormat="1" ht="18" customHeight="1">
      <c r="A185" s="9">
        <v>182</v>
      </c>
      <c r="B185" s="18" t="s">
        <v>596</v>
      </c>
      <c r="C185" s="18" t="s">
        <v>597</v>
      </c>
      <c r="D185" s="21" t="s">
        <v>563</v>
      </c>
      <c r="E185" s="21" t="s">
        <v>594</v>
      </c>
      <c r="F185" s="9">
        <v>1</v>
      </c>
      <c r="G185" s="20" t="s">
        <v>598</v>
      </c>
      <c r="H185" s="11">
        <f t="shared" si="9"/>
        <v>18.152</v>
      </c>
      <c r="I185" s="11">
        <v>75.39200000000001</v>
      </c>
      <c r="J185" s="11">
        <v>45.23</v>
      </c>
      <c r="K185" s="11">
        <f t="shared" si="8"/>
        <v>63.382</v>
      </c>
      <c r="L185" s="13">
        <f>SUMPRODUCT(($D:$D=D185)*(E:E=E185)*($K:$K&gt;K185))+1</f>
        <v>2</v>
      </c>
    </row>
    <row r="186" spans="1:12" s="1" customFormat="1" ht="18" customHeight="1">
      <c r="A186" s="9">
        <v>183</v>
      </c>
      <c r="B186" s="18" t="s">
        <v>599</v>
      </c>
      <c r="C186" s="18" t="s">
        <v>600</v>
      </c>
      <c r="D186" s="21" t="s">
        <v>553</v>
      </c>
      <c r="E186" s="21" t="s">
        <v>601</v>
      </c>
      <c r="F186" s="9">
        <v>1</v>
      </c>
      <c r="G186" s="20" t="s">
        <v>602</v>
      </c>
      <c r="H186" s="11">
        <f t="shared" si="9"/>
        <v>28.792</v>
      </c>
      <c r="I186" s="11">
        <v>76.378</v>
      </c>
      <c r="J186" s="11">
        <f t="shared" si="10"/>
        <v>45.8268</v>
      </c>
      <c r="K186" s="11">
        <f t="shared" si="8"/>
        <v>74.6188</v>
      </c>
      <c r="L186" s="13">
        <f>SUMPRODUCT(($D:$D=D186)*(E:E=E186)*($K:$K&gt;K186))+1</f>
        <v>1</v>
      </c>
    </row>
    <row r="187" spans="1:12" s="1" customFormat="1" ht="18" customHeight="1">
      <c r="A187" s="9">
        <v>184</v>
      </c>
      <c r="B187" s="18" t="s">
        <v>603</v>
      </c>
      <c r="C187" s="18" t="s">
        <v>604</v>
      </c>
      <c r="D187" s="21" t="s">
        <v>553</v>
      </c>
      <c r="E187" s="21" t="s">
        <v>601</v>
      </c>
      <c r="F187" s="9">
        <v>1</v>
      </c>
      <c r="G187" s="20" t="s">
        <v>605</v>
      </c>
      <c r="H187" s="11">
        <f t="shared" si="9"/>
        <v>23.86</v>
      </c>
      <c r="I187" s="11">
        <v>77.796</v>
      </c>
      <c r="J187" s="11">
        <f t="shared" si="10"/>
        <v>46.677600000000005</v>
      </c>
      <c r="K187" s="11">
        <f t="shared" si="8"/>
        <v>70.5376</v>
      </c>
      <c r="L187" s="13">
        <f>SUMPRODUCT(($D:$D=D187)*(E:E=E187)*($K:$K&gt;K187))+1</f>
        <v>2</v>
      </c>
    </row>
    <row r="188" spans="1:12" s="1" customFormat="1" ht="18" customHeight="1">
      <c r="A188" s="9">
        <v>185</v>
      </c>
      <c r="B188" s="18" t="s">
        <v>606</v>
      </c>
      <c r="C188" s="18" t="s">
        <v>607</v>
      </c>
      <c r="D188" s="21" t="s">
        <v>563</v>
      </c>
      <c r="E188" s="21" t="s">
        <v>608</v>
      </c>
      <c r="F188" s="9">
        <v>2</v>
      </c>
      <c r="G188" s="20" t="s">
        <v>609</v>
      </c>
      <c r="H188" s="11">
        <f t="shared" si="9"/>
        <v>26.432000000000002</v>
      </c>
      <c r="I188" s="11">
        <v>69.31200000000001</v>
      </c>
      <c r="J188" s="11">
        <f t="shared" si="10"/>
        <v>41.5872</v>
      </c>
      <c r="K188" s="11">
        <f t="shared" si="8"/>
        <v>68.01920000000001</v>
      </c>
      <c r="L188" s="13">
        <f>SUMPRODUCT(($D:$D=D188)*(E:E=E188)*($K:$K&gt;K188))+1</f>
        <v>1</v>
      </c>
    </row>
    <row r="189" spans="1:12" s="1" customFormat="1" ht="18" customHeight="1">
      <c r="A189" s="9">
        <v>186</v>
      </c>
      <c r="B189" s="18" t="s">
        <v>610</v>
      </c>
      <c r="C189" s="18" t="s">
        <v>611</v>
      </c>
      <c r="D189" s="21" t="s">
        <v>553</v>
      </c>
      <c r="E189" s="21" t="s">
        <v>608</v>
      </c>
      <c r="F189" s="9">
        <v>4</v>
      </c>
      <c r="G189" s="20" t="s">
        <v>612</v>
      </c>
      <c r="H189" s="11">
        <f t="shared" si="9"/>
        <v>27.72</v>
      </c>
      <c r="I189" s="11">
        <v>70.47200000000001</v>
      </c>
      <c r="J189" s="11">
        <f t="shared" si="10"/>
        <v>42.2832</v>
      </c>
      <c r="K189" s="11">
        <f t="shared" si="8"/>
        <v>70.00319999999999</v>
      </c>
      <c r="L189" s="13">
        <f>SUMPRODUCT(($D:$D=D189)*(E:E=E189)*($K:$K&gt;K189))+1</f>
        <v>1</v>
      </c>
    </row>
    <row r="190" spans="1:12" s="1" customFormat="1" ht="18" customHeight="1">
      <c r="A190" s="9">
        <v>187</v>
      </c>
      <c r="B190" s="18" t="s">
        <v>613</v>
      </c>
      <c r="C190" s="18" t="s">
        <v>614</v>
      </c>
      <c r="D190" s="21" t="s">
        <v>553</v>
      </c>
      <c r="E190" s="21" t="s">
        <v>608</v>
      </c>
      <c r="F190" s="9">
        <v>4</v>
      </c>
      <c r="G190" s="20" t="s">
        <v>615</v>
      </c>
      <c r="H190" s="11">
        <f t="shared" si="9"/>
        <v>24.004</v>
      </c>
      <c r="I190" s="11">
        <v>72.884</v>
      </c>
      <c r="J190" s="11">
        <f t="shared" si="10"/>
        <v>43.730399999999996</v>
      </c>
      <c r="K190" s="11">
        <f t="shared" si="8"/>
        <v>67.7344</v>
      </c>
      <c r="L190" s="13">
        <f>SUMPRODUCT(($D:$D=D190)*(E:E=E190)*($K:$K&gt;K190))+1</f>
        <v>2</v>
      </c>
    </row>
    <row r="191" spans="1:12" s="1" customFormat="1" ht="18" customHeight="1">
      <c r="A191" s="9">
        <v>188</v>
      </c>
      <c r="B191" s="18" t="s">
        <v>616</v>
      </c>
      <c r="C191" s="18" t="s">
        <v>617</v>
      </c>
      <c r="D191" s="21" t="s">
        <v>553</v>
      </c>
      <c r="E191" s="21" t="s">
        <v>608</v>
      </c>
      <c r="F191" s="9">
        <v>4</v>
      </c>
      <c r="G191" s="20" t="s">
        <v>618</v>
      </c>
      <c r="H191" s="11">
        <f t="shared" si="9"/>
        <v>17.364</v>
      </c>
      <c r="I191" s="11">
        <v>0</v>
      </c>
      <c r="J191" s="11">
        <f t="shared" si="10"/>
        <v>0</v>
      </c>
      <c r="K191" s="11">
        <f t="shared" si="8"/>
        <v>17.364</v>
      </c>
      <c r="L191" s="13">
        <f>SUMPRODUCT(($D:$D=D191)*(E:E=E191)*($K:$K&gt;K191))+1</f>
        <v>3</v>
      </c>
    </row>
    <row r="192" spans="1:12" s="1" customFormat="1" ht="18" customHeight="1">
      <c r="A192" s="9">
        <v>189</v>
      </c>
      <c r="B192" s="18" t="s">
        <v>619</v>
      </c>
      <c r="C192" s="18" t="s">
        <v>620</v>
      </c>
      <c r="D192" s="21" t="s">
        <v>98</v>
      </c>
      <c r="E192" s="21" t="s">
        <v>621</v>
      </c>
      <c r="F192" s="9">
        <v>2</v>
      </c>
      <c r="G192" s="20" t="s">
        <v>622</v>
      </c>
      <c r="H192" s="11">
        <f t="shared" si="9"/>
        <v>24.716</v>
      </c>
      <c r="I192" s="11">
        <v>67.102</v>
      </c>
      <c r="J192" s="11">
        <f t="shared" si="10"/>
        <v>40.2612</v>
      </c>
      <c r="K192" s="11">
        <f t="shared" si="8"/>
        <v>64.97720000000001</v>
      </c>
      <c r="L192" s="13">
        <f>SUMPRODUCT(($D:$D=D192)*(E:E=E192)*($K:$K&gt;K192))+1</f>
        <v>1</v>
      </c>
    </row>
    <row r="193" spans="1:12" s="1" customFormat="1" ht="18" customHeight="1">
      <c r="A193" s="9">
        <v>190</v>
      </c>
      <c r="B193" s="18" t="s">
        <v>623</v>
      </c>
      <c r="C193" s="18" t="s">
        <v>624</v>
      </c>
      <c r="D193" s="21" t="s">
        <v>98</v>
      </c>
      <c r="E193" s="21" t="s">
        <v>621</v>
      </c>
      <c r="F193" s="9">
        <v>2</v>
      </c>
      <c r="G193" s="20" t="s">
        <v>625</v>
      </c>
      <c r="H193" s="11">
        <f t="shared" si="9"/>
        <v>12.792000000000002</v>
      </c>
      <c r="I193" s="11">
        <v>0</v>
      </c>
      <c r="J193" s="11">
        <f t="shared" si="10"/>
        <v>0</v>
      </c>
      <c r="K193" s="11">
        <f t="shared" si="8"/>
        <v>12.792000000000002</v>
      </c>
      <c r="L193" s="13">
        <f>SUMPRODUCT(($D:$D=D193)*(E:E=E193)*($K:$K&gt;K193))+1</f>
        <v>2</v>
      </c>
    </row>
    <row r="194" spans="1:12" s="1" customFormat="1" ht="18" customHeight="1">
      <c r="A194" s="9">
        <v>191</v>
      </c>
      <c r="B194" s="18" t="s">
        <v>626</v>
      </c>
      <c r="C194" s="18" t="s">
        <v>627</v>
      </c>
      <c r="D194" s="21" t="s">
        <v>553</v>
      </c>
      <c r="E194" s="21" t="s">
        <v>628</v>
      </c>
      <c r="F194" s="9">
        <v>1</v>
      </c>
      <c r="G194" s="20" t="s">
        <v>629</v>
      </c>
      <c r="H194" s="11">
        <f t="shared" si="9"/>
        <v>24.580000000000002</v>
      </c>
      <c r="I194" s="11">
        <v>72.74</v>
      </c>
      <c r="J194" s="11">
        <f t="shared" si="10"/>
        <v>43.644</v>
      </c>
      <c r="K194" s="11">
        <f t="shared" si="8"/>
        <v>68.224</v>
      </c>
      <c r="L194" s="13">
        <f>SUMPRODUCT(($D:$D=D194)*(E:E=E194)*($K:$K&gt;K194))+1</f>
        <v>1</v>
      </c>
    </row>
    <row r="195" spans="1:12" s="1" customFormat="1" ht="18" customHeight="1">
      <c r="A195" s="9">
        <v>192</v>
      </c>
      <c r="B195" s="18" t="s">
        <v>630</v>
      </c>
      <c r="C195" s="18" t="s">
        <v>631</v>
      </c>
      <c r="D195" s="21" t="s">
        <v>563</v>
      </c>
      <c r="E195" s="21" t="s">
        <v>632</v>
      </c>
      <c r="F195" s="9">
        <v>1</v>
      </c>
      <c r="G195" s="20" t="s">
        <v>633</v>
      </c>
      <c r="H195" s="11">
        <f t="shared" si="9"/>
        <v>29.932000000000002</v>
      </c>
      <c r="I195" s="11">
        <v>75.386</v>
      </c>
      <c r="J195" s="11">
        <f t="shared" si="10"/>
        <v>45.23159999999999</v>
      </c>
      <c r="K195" s="11">
        <f t="shared" si="8"/>
        <v>75.1636</v>
      </c>
      <c r="L195" s="13">
        <f>SUMPRODUCT(($D:$D=D195)*(E:E=E195)*($K:$K&gt;K195))+1</f>
        <v>1</v>
      </c>
    </row>
    <row r="196" spans="1:12" s="1" customFormat="1" ht="18" customHeight="1">
      <c r="A196" s="9">
        <v>193</v>
      </c>
      <c r="B196" s="18" t="s">
        <v>634</v>
      </c>
      <c r="C196" s="18" t="s">
        <v>635</v>
      </c>
      <c r="D196" s="21" t="s">
        <v>563</v>
      </c>
      <c r="E196" s="21" t="s">
        <v>632</v>
      </c>
      <c r="F196" s="9">
        <v>1</v>
      </c>
      <c r="G196" s="20" t="s">
        <v>636</v>
      </c>
      <c r="H196" s="11">
        <f t="shared" si="9"/>
        <v>20.296000000000003</v>
      </c>
      <c r="I196" s="11">
        <v>72.952</v>
      </c>
      <c r="J196" s="11">
        <f t="shared" si="10"/>
        <v>43.7712</v>
      </c>
      <c r="K196" s="11">
        <f t="shared" si="8"/>
        <v>64.0672</v>
      </c>
      <c r="L196" s="13">
        <f>SUMPRODUCT(($D:$D=D196)*(E:E=E196)*($K:$K&gt;K196))+1</f>
        <v>2</v>
      </c>
    </row>
    <row r="197" spans="1:12" s="1" customFormat="1" ht="18" customHeight="1">
      <c r="A197" s="9">
        <v>194</v>
      </c>
      <c r="B197" s="18" t="s">
        <v>637</v>
      </c>
      <c r="C197" s="18" t="s">
        <v>638</v>
      </c>
      <c r="D197" s="21" t="s">
        <v>563</v>
      </c>
      <c r="E197" s="21" t="s">
        <v>632</v>
      </c>
      <c r="F197" s="9">
        <v>1</v>
      </c>
      <c r="G197" s="20" t="s">
        <v>639</v>
      </c>
      <c r="H197" s="11">
        <f t="shared" si="9"/>
        <v>16.572</v>
      </c>
      <c r="I197" s="11">
        <v>0</v>
      </c>
      <c r="J197" s="11">
        <f t="shared" si="10"/>
        <v>0</v>
      </c>
      <c r="K197" s="11">
        <f t="shared" si="8"/>
        <v>16.572</v>
      </c>
      <c r="L197" s="13">
        <f>SUMPRODUCT(($D:$D=D197)*(E:E=E197)*($K:$K&gt;K197))+1</f>
        <v>3</v>
      </c>
    </row>
    <row r="198" spans="1:12" s="1" customFormat="1" ht="18" customHeight="1">
      <c r="A198" s="9">
        <v>195</v>
      </c>
      <c r="B198" s="18" t="s">
        <v>640</v>
      </c>
      <c r="C198" s="18" t="s">
        <v>641</v>
      </c>
      <c r="D198" s="21" t="s">
        <v>563</v>
      </c>
      <c r="E198" s="21" t="s">
        <v>642</v>
      </c>
      <c r="F198" s="9">
        <v>1</v>
      </c>
      <c r="G198" s="20" t="s">
        <v>643</v>
      </c>
      <c r="H198" s="11">
        <f t="shared" si="9"/>
        <v>19.436000000000003</v>
      </c>
      <c r="I198" s="11">
        <v>74.952</v>
      </c>
      <c r="J198" s="11">
        <f t="shared" si="10"/>
        <v>44.971199999999996</v>
      </c>
      <c r="K198" s="11">
        <f t="shared" si="8"/>
        <v>64.4072</v>
      </c>
      <c r="L198" s="13">
        <f>SUMPRODUCT(($D:$D=D198)*(E:E=E198)*($K:$K&gt;K198))+1</f>
        <v>1</v>
      </c>
    </row>
    <row r="199" spans="1:12" s="1" customFormat="1" ht="18" customHeight="1">
      <c r="A199" s="9">
        <v>196</v>
      </c>
      <c r="B199" s="18" t="s">
        <v>644</v>
      </c>
      <c r="C199" s="18" t="s">
        <v>645</v>
      </c>
      <c r="D199" s="21" t="s">
        <v>563</v>
      </c>
      <c r="E199" s="21" t="s">
        <v>642</v>
      </c>
      <c r="F199" s="9">
        <v>1</v>
      </c>
      <c r="G199" s="20" t="s">
        <v>646</v>
      </c>
      <c r="H199" s="11">
        <f t="shared" si="9"/>
        <v>18.66</v>
      </c>
      <c r="I199" s="11">
        <v>74.29400000000001</v>
      </c>
      <c r="J199" s="11">
        <v>44.57</v>
      </c>
      <c r="K199" s="11">
        <f t="shared" si="8"/>
        <v>63.230000000000004</v>
      </c>
      <c r="L199" s="13">
        <f>SUMPRODUCT(($D:$D=D199)*(E:E=E199)*($K:$K&gt;K199))+1</f>
        <v>2</v>
      </c>
    </row>
    <row r="200" spans="1:12" s="1" customFormat="1" ht="18" customHeight="1">
      <c r="A200" s="9">
        <v>197</v>
      </c>
      <c r="B200" s="18" t="s">
        <v>647</v>
      </c>
      <c r="C200" s="18" t="s">
        <v>648</v>
      </c>
      <c r="D200" s="21" t="s">
        <v>563</v>
      </c>
      <c r="E200" s="21" t="s">
        <v>642</v>
      </c>
      <c r="F200" s="9">
        <v>1</v>
      </c>
      <c r="G200" s="20" t="s">
        <v>649</v>
      </c>
      <c r="H200" s="11">
        <f t="shared" si="9"/>
        <v>21.080000000000002</v>
      </c>
      <c r="I200" s="11">
        <v>68.63399999999999</v>
      </c>
      <c r="J200" s="11">
        <f t="shared" si="10"/>
        <v>41.18039999999999</v>
      </c>
      <c r="K200" s="11">
        <f aca="true" t="shared" si="11" ref="K200:K263">J200+H200</f>
        <v>62.26039999999999</v>
      </c>
      <c r="L200" s="13">
        <f>SUMPRODUCT(($D:$D=D200)*(E:E=E200)*($K:$K&gt;K200))+1</f>
        <v>3</v>
      </c>
    </row>
    <row r="201" spans="1:12" s="1" customFormat="1" ht="18" customHeight="1">
      <c r="A201" s="9">
        <v>198</v>
      </c>
      <c r="B201" s="18" t="s">
        <v>650</v>
      </c>
      <c r="C201" s="18" t="s">
        <v>651</v>
      </c>
      <c r="D201" s="21" t="s">
        <v>553</v>
      </c>
      <c r="E201" s="21" t="s">
        <v>652</v>
      </c>
      <c r="F201" s="9">
        <v>1</v>
      </c>
      <c r="G201" s="20" t="s">
        <v>653</v>
      </c>
      <c r="H201" s="11">
        <f t="shared" si="9"/>
        <v>25.088</v>
      </c>
      <c r="I201" s="11">
        <v>0</v>
      </c>
      <c r="J201" s="11">
        <f t="shared" si="10"/>
        <v>0</v>
      </c>
      <c r="K201" s="11">
        <f t="shared" si="11"/>
        <v>25.088</v>
      </c>
      <c r="L201" s="13">
        <f>SUMPRODUCT(($D:$D=D201)*(E:E=E201)*($K:$K&gt;K201))+1</f>
        <v>1</v>
      </c>
    </row>
    <row r="202" spans="1:12" s="1" customFormat="1" ht="18" customHeight="1">
      <c r="A202" s="9">
        <v>199</v>
      </c>
      <c r="B202" s="18" t="s">
        <v>654</v>
      </c>
      <c r="C202" s="18" t="s">
        <v>655</v>
      </c>
      <c r="D202" s="22" t="s">
        <v>656</v>
      </c>
      <c r="E202" s="22" t="s">
        <v>657</v>
      </c>
      <c r="F202" s="15">
        <v>1</v>
      </c>
      <c r="G202" s="20" t="s">
        <v>38</v>
      </c>
      <c r="H202" s="11">
        <f aca="true" t="shared" si="12" ref="H202:H265">G202*0.3</f>
        <v>22.986</v>
      </c>
      <c r="I202" s="16">
        <v>88.69800000000001</v>
      </c>
      <c r="J202" s="11">
        <f aca="true" t="shared" si="13" ref="J202:J265">I202*0.7</f>
        <v>62.0886</v>
      </c>
      <c r="K202" s="11">
        <v>85.08</v>
      </c>
      <c r="L202" s="13">
        <f>SUMPRODUCT(($D:$D=D202)*(E:E=E202)*($K:$K&gt;K202))+1</f>
        <v>1</v>
      </c>
    </row>
    <row r="203" spans="1:12" s="1" customFormat="1" ht="18" customHeight="1">
      <c r="A203" s="9">
        <v>200</v>
      </c>
      <c r="B203" s="18" t="s">
        <v>658</v>
      </c>
      <c r="C203" s="18" t="s">
        <v>659</v>
      </c>
      <c r="D203" s="22" t="s">
        <v>445</v>
      </c>
      <c r="E203" s="22" t="s">
        <v>660</v>
      </c>
      <c r="F203" s="15">
        <v>1</v>
      </c>
      <c r="G203" s="20" t="s">
        <v>602</v>
      </c>
      <c r="H203" s="11">
        <f t="shared" si="12"/>
        <v>21.594</v>
      </c>
      <c r="I203" s="16">
        <v>83.56400000000001</v>
      </c>
      <c r="J203" s="11">
        <f t="shared" si="13"/>
        <v>58.4948</v>
      </c>
      <c r="K203" s="11">
        <v>80.08</v>
      </c>
      <c r="L203" s="13">
        <f>SUMPRODUCT(($D:$D=D203)*(E:E=E203)*($K:$K&gt;K203))+1</f>
        <v>1</v>
      </c>
    </row>
    <row r="204" spans="1:12" s="1" customFormat="1" ht="18" customHeight="1">
      <c r="A204" s="9">
        <v>201</v>
      </c>
      <c r="B204" s="18" t="s">
        <v>661</v>
      </c>
      <c r="C204" s="18" t="s">
        <v>662</v>
      </c>
      <c r="D204" s="21" t="s">
        <v>445</v>
      </c>
      <c r="E204" s="21" t="s">
        <v>663</v>
      </c>
      <c r="F204" s="9">
        <v>3</v>
      </c>
      <c r="G204" s="20" t="s">
        <v>664</v>
      </c>
      <c r="H204" s="11">
        <f t="shared" si="12"/>
        <v>25.392</v>
      </c>
      <c r="I204" s="16">
        <v>86.226</v>
      </c>
      <c r="J204" s="11">
        <f t="shared" si="13"/>
        <v>60.3582</v>
      </c>
      <c r="K204" s="11">
        <f t="shared" si="11"/>
        <v>85.75019999999999</v>
      </c>
      <c r="L204" s="13">
        <f>SUMPRODUCT(($D:$D=D204)*(E:E=E204)*($K:$K&gt;K204))+1</f>
        <v>1</v>
      </c>
    </row>
    <row r="205" spans="1:12" s="1" customFormat="1" ht="18" customHeight="1">
      <c r="A205" s="9">
        <v>202</v>
      </c>
      <c r="B205" s="18" t="s">
        <v>665</v>
      </c>
      <c r="C205" s="18" t="s">
        <v>666</v>
      </c>
      <c r="D205" s="21" t="s">
        <v>445</v>
      </c>
      <c r="E205" s="21" t="s">
        <v>663</v>
      </c>
      <c r="F205" s="9">
        <v>3</v>
      </c>
      <c r="G205" s="20" t="s">
        <v>667</v>
      </c>
      <c r="H205" s="11">
        <f t="shared" si="12"/>
        <v>20.844</v>
      </c>
      <c r="I205" s="16">
        <v>91.328</v>
      </c>
      <c r="J205" s="11">
        <f t="shared" si="13"/>
        <v>63.9296</v>
      </c>
      <c r="K205" s="11">
        <f t="shared" si="11"/>
        <v>84.7736</v>
      </c>
      <c r="L205" s="13">
        <f>SUMPRODUCT(($D:$D=D205)*(E:E=E205)*($K:$K&gt;K205))+1</f>
        <v>2</v>
      </c>
    </row>
    <row r="206" spans="1:12" s="1" customFormat="1" ht="18" customHeight="1">
      <c r="A206" s="9">
        <v>203</v>
      </c>
      <c r="B206" s="18" t="s">
        <v>668</v>
      </c>
      <c r="C206" s="18" t="s">
        <v>669</v>
      </c>
      <c r="D206" s="21" t="s">
        <v>445</v>
      </c>
      <c r="E206" s="21" t="s">
        <v>663</v>
      </c>
      <c r="F206" s="9">
        <v>3</v>
      </c>
      <c r="G206" s="20" t="s">
        <v>62</v>
      </c>
      <c r="H206" s="11">
        <f t="shared" si="12"/>
        <v>22.08</v>
      </c>
      <c r="I206" s="16">
        <v>87.65799999999999</v>
      </c>
      <c r="J206" s="11">
        <f t="shared" si="13"/>
        <v>61.360599999999984</v>
      </c>
      <c r="K206" s="11">
        <f t="shared" si="11"/>
        <v>83.44059999999999</v>
      </c>
      <c r="L206" s="13">
        <f>SUMPRODUCT(($D:$D=D206)*(E:E=E206)*($K:$K&gt;K206))+1</f>
        <v>3</v>
      </c>
    </row>
    <row r="207" spans="1:12" s="1" customFormat="1" ht="18" customHeight="1">
      <c r="A207" s="9">
        <v>204</v>
      </c>
      <c r="B207" s="18" t="s">
        <v>670</v>
      </c>
      <c r="C207" s="18" t="s">
        <v>671</v>
      </c>
      <c r="D207" s="21" t="s">
        <v>445</v>
      </c>
      <c r="E207" s="21" t="s">
        <v>663</v>
      </c>
      <c r="F207" s="9">
        <v>3</v>
      </c>
      <c r="G207" s="20" t="s">
        <v>585</v>
      </c>
      <c r="H207" s="11">
        <f t="shared" si="12"/>
        <v>22.452</v>
      </c>
      <c r="I207" s="16">
        <v>86.994</v>
      </c>
      <c r="J207" s="11">
        <v>60.89</v>
      </c>
      <c r="K207" s="11">
        <f t="shared" si="11"/>
        <v>83.342</v>
      </c>
      <c r="L207" s="13">
        <f>SUMPRODUCT(($D:$D=D207)*(E:E=E207)*($K:$K&gt;K207))+1</f>
        <v>4</v>
      </c>
    </row>
    <row r="208" spans="1:12" s="1" customFormat="1" ht="18" customHeight="1">
      <c r="A208" s="9">
        <v>205</v>
      </c>
      <c r="B208" s="18" t="s">
        <v>672</v>
      </c>
      <c r="C208" s="18" t="s">
        <v>673</v>
      </c>
      <c r="D208" s="21" t="s">
        <v>445</v>
      </c>
      <c r="E208" s="21" t="s">
        <v>663</v>
      </c>
      <c r="F208" s="9">
        <v>3</v>
      </c>
      <c r="G208" s="20" t="s">
        <v>674</v>
      </c>
      <c r="H208" s="11">
        <f t="shared" si="12"/>
        <v>22.128</v>
      </c>
      <c r="I208" s="16">
        <v>85.8</v>
      </c>
      <c r="J208" s="11">
        <f t="shared" si="13"/>
        <v>60.059999999999995</v>
      </c>
      <c r="K208" s="11">
        <f t="shared" si="11"/>
        <v>82.18799999999999</v>
      </c>
      <c r="L208" s="13">
        <f>SUMPRODUCT(($D:$D=D208)*(E:E=E208)*($K:$K&gt;K208))+1</f>
        <v>5</v>
      </c>
    </row>
    <row r="209" spans="1:12" s="1" customFormat="1" ht="18" customHeight="1">
      <c r="A209" s="9">
        <v>206</v>
      </c>
      <c r="B209" s="18" t="s">
        <v>675</v>
      </c>
      <c r="C209" s="18" t="s">
        <v>676</v>
      </c>
      <c r="D209" s="21" t="s">
        <v>445</v>
      </c>
      <c r="E209" s="21" t="s">
        <v>663</v>
      </c>
      <c r="F209" s="9">
        <v>3</v>
      </c>
      <c r="G209" s="20" t="s">
        <v>677</v>
      </c>
      <c r="H209" s="11">
        <f t="shared" si="12"/>
        <v>23.301</v>
      </c>
      <c r="I209" s="16">
        <v>82.408</v>
      </c>
      <c r="J209" s="11">
        <f t="shared" si="13"/>
        <v>57.685599999999994</v>
      </c>
      <c r="K209" s="11">
        <f t="shared" si="11"/>
        <v>80.9866</v>
      </c>
      <c r="L209" s="13">
        <f>SUMPRODUCT(($D:$D=D209)*(E:E=E209)*($K:$K&gt;K209))+1</f>
        <v>6</v>
      </c>
    </row>
    <row r="210" spans="1:12" s="1" customFormat="1" ht="18" customHeight="1">
      <c r="A210" s="9">
        <v>207</v>
      </c>
      <c r="B210" s="18" t="s">
        <v>678</v>
      </c>
      <c r="C210" s="18" t="s">
        <v>679</v>
      </c>
      <c r="D210" s="21" t="s">
        <v>445</v>
      </c>
      <c r="E210" s="21" t="s">
        <v>663</v>
      </c>
      <c r="F210" s="9">
        <v>3</v>
      </c>
      <c r="G210" s="20" t="s">
        <v>498</v>
      </c>
      <c r="H210" s="11">
        <f t="shared" si="12"/>
        <v>21.915</v>
      </c>
      <c r="I210" s="16">
        <v>83.388</v>
      </c>
      <c r="J210" s="11">
        <f t="shared" si="13"/>
        <v>58.3716</v>
      </c>
      <c r="K210" s="11">
        <f t="shared" si="11"/>
        <v>80.28659999999999</v>
      </c>
      <c r="L210" s="13">
        <f>SUMPRODUCT(($D:$D=D210)*(E:E=E210)*($K:$K&gt;K210))+1</f>
        <v>7</v>
      </c>
    </row>
    <row r="211" spans="1:12" s="1" customFormat="1" ht="18" customHeight="1">
      <c r="A211" s="9">
        <v>208</v>
      </c>
      <c r="B211" s="18" t="s">
        <v>680</v>
      </c>
      <c r="C211" s="18" t="s">
        <v>681</v>
      </c>
      <c r="D211" s="21" t="s">
        <v>445</v>
      </c>
      <c r="E211" s="21" t="s">
        <v>663</v>
      </c>
      <c r="F211" s="9">
        <v>3</v>
      </c>
      <c r="G211" s="20" t="s">
        <v>682</v>
      </c>
      <c r="H211" s="11">
        <f t="shared" si="12"/>
        <v>21.320999999999998</v>
      </c>
      <c r="I211" s="16">
        <v>0</v>
      </c>
      <c r="J211" s="11">
        <f t="shared" si="13"/>
        <v>0</v>
      </c>
      <c r="K211" s="11">
        <f t="shared" si="11"/>
        <v>21.320999999999998</v>
      </c>
      <c r="L211" s="13">
        <f>SUMPRODUCT(($D:$D=D211)*(E:E=E211)*($K:$K&gt;K211))+1</f>
        <v>8</v>
      </c>
    </row>
    <row r="212" spans="1:12" s="1" customFormat="1" ht="18" customHeight="1">
      <c r="A212" s="9">
        <v>209</v>
      </c>
      <c r="B212" s="18" t="s">
        <v>683</v>
      </c>
      <c r="C212" s="18" t="s">
        <v>684</v>
      </c>
      <c r="D212" s="22" t="s">
        <v>243</v>
      </c>
      <c r="E212" s="22" t="s">
        <v>685</v>
      </c>
      <c r="F212" s="15">
        <v>3</v>
      </c>
      <c r="G212" s="20" t="s">
        <v>686</v>
      </c>
      <c r="H212" s="11">
        <f t="shared" si="12"/>
        <v>22.340999999999998</v>
      </c>
      <c r="I212" s="16">
        <v>91.35400000000001</v>
      </c>
      <c r="J212" s="11">
        <f t="shared" si="13"/>
        <v>63.94780000000001</v>
      </c>
      <c r="K212" s="11">
        <f t="shared" si="11"/>
        <v>86.28880000000001</v>
      </c>
      <c r="L212" s="13">
        <f>SUMPRODUCT(($D:$D=D212)*(E:E=E212)*($K:$K&gt;K212))+1</f>
        <v>1</v>
      </c>
    </row>
    <row r="213" spans="1:12" s="1" customFormat="1" ht="18" customHeight="1">
      <c r="A213" s="9">
        <v>210</v>
      </c>
      <c r="B213" s="18" t="s">
        <v>687</v>
      </c>
      <c r="C213" s="18" t="s">
        <v>688</v>
      </c>
      <c r="D213" s="22" t="s">
        <v>243</v>
      </c>
      <c r="E213" s="22" t="s">
        <v>685</v>
      </c>
      <c r="F213" s="15">
        <v>3</v>
      </c>
      <c r="G213" s="20" t="s">
        <v>689</v>
      </c>
      <c r="H213" s="11">
        <f t="shared" si="12"/>
        <v>20.151</v>
      </c>
      <c r="I213" s="16">
        <v>84.934</v>
      </c>
      <c r="J213" s="11">
        <f t="shared" si="13"/>
        <v>59.453799999999994</v>
      </c>
      <c r="K213" s="11">
        <f t="shared" si="11"/>
        <v>79.6048</v>
      </c>
      <c r="L213" s="13">
        <f>SUMPRODUCT(($D:$D=D213)*(E:E=E213)*($K:$K&gt;K213))+1</f>
        <v>2</v>
      </c>
    </row>
    <row r="214" spans="1:12" s="1" customFormat="1" ht="18" customHeight="1">
      <c r="A214" s="9">
        <v>211</v>
      </c>
      <c r="B214" s="18" t="s">
        <v>690</v>
      </c>
      <c r="C214" s="18" t="s">
        <v>691</v>
      </c>
      <c r="D214" s="22" t="s">
        <v>243</v>
      </c>
      <c r="E214" s="22" t="s">
        <v>685</v>
      </c>
      <c r="F214" s="15">
        <v>3</v>
      </c>
      <c r="G214" s="20" t="s">
        <v>110</v>
      </c>
      <c r="H214" s="11">
        <f t="shared" si="12"/>
        <v>24.587999999999997</v>
      </c>
      <c r="I214" s="16">
        <v>45.572</v>
      </c>
      <c r="J214" s="11">
        <f t="shared" si="13"/>
        <v>31.9004</v>
      </c>
      <c r="K214" s="11">
        <f t="shared" si="11"/>
        <v>56.4884</v>
      </c>
      <c r="L214" s="13">
        <f>SUMPRODUCT(($D:$D=D214)*(E:E=E214)*($K:$K&gt;K214))+1</f>
        <v>3</v>
      </c>
    </row>
    <row r="215" spans="1:12" s="1" customFormat="1" ht="18" customHeight="1">
      <c r="A215" s="9">
        <v>212</v>
      </c>
      <c r="B215" s="18" t="s">
        <v>692</v>
      </c>
      <c r="C215" s="18" t="s">
        <v>693</v>
      </c>
      <c r="D215" s="22" t="s">
        <v>187</v>
      </c>
      <c r="E215" s="22" t="s">
        <v>694</v>
      </c>
      <c r="F215" s="15">
        <v>1</v>
      </c>
      <c r="G215" s="20" t="s">
        <v>695</v>
      </c>
      <c r="H215" s="11">
        <f t="shared" si="12"/>
        <v>20.465999999999998</v>
      </c>
      <c r="I215" s="16">
        <v>84.40800000000002</v>
      </c>
      <c r="J215" s="11">
        <f t="shared" si="13"/>
        <v>59.08560000000001</v>
      </c>
      <c r="K215" s="11">
        <v>79.56</v>
      </c>
      <c r="L215" s="13">
        <f>SUMPRODUCT(($D:$D=D215)*(E:E=E215)*($K:$K&gt;K215))+1</f>
        <v>1</v>
      </c>
    </row>
    <row r="216" spans="1:12" s="1" customFormat="1" ht="18" customHeight="1">
      <c r="A216" s="9">
        <v>213</v>
      </c>
      <c r="B216" s="18" t="s">
        <v>696</v>
      </c>
      <c r="C216" s="18" t="s">
        <v>697</v>
      </c>
      <c r="D216" s="22" t="s">
        <v>698</v>
      </c>
      <c r="E216" s="22" t="s">
        <v>694</v>
      </c>
      <c r="F216" s="15">
        <v>1</v>
      </c>
      <c r="G216" s="20" t="s">
        <v>699</v>
      </c>
      <c r="H216" s="11">
        <f t="shared" si="12"/>
        <v>24.426</v>
      </c>
      <c r="I216" s="16">
        <v>0</v>
      </c>
      <c r="J216" s="11">
        <f t="shared" si="13"/>
        <v>0</v>
      </c>
      <c r="K216" s="11">
        <f t="shared" si="11"/>
        <v>24.426</v>
      </c>
      <c r="L216" s="13">
        <f>SUMPRODUCT(($D:$D=D216)*(E:E=E216)*($K:$K&gt;K216))+1</f>
        <v>1</v>
      </c>
    </row>
    <row r="217" spans="1:12" s="1" customFormat="1" ht="18" customHeight="1">
      <c r="A217" s="9">
        <v>214</v>
      </c>
      <c r="B217" s="18" t="s">
        <v>700</v>
      </c>
      <c r="C217" s="18" t="s">
        <v>701</v>
      </c>
      <c r="D217" s="22" t="s">
        <v>236</v>
      </c>
      <c r="E217" s="22" t="s">
        <v>694</v>
      </c>
      <c r="F217" s="15">
        <v>1</v>
      </c>
      <c r="G217" s="20" t="s">
        <v>202</v>
      </c>
      <c r="H217" s="11">
        <f t="shared" si="12"/>
        <v>22.659</v>
      </c>
      <c r="I217" s="16">
        <v>90.49199999999999</v>
      </c>
      <c r="J217" s="11">
        <f t="shared" si="13"/>
        <v>63.344399999999986</v>
      </c>
      <c r="K217" s="11">
        <f t="shared" si="11"/>
        <v>86.00339999999998</v>
      </c>
      <c r="L217" s="13">
        <f>SUMPRODUCT(($D:$D=D217)*(E:E=E217)*($K:$K&gt;K217))+1</f>
        <v>1</v>
      </c>
    </row>
    <row r="218" spans="1:12" s="1" customFormat="1" ht="18" customHeight="1">
      <c r="A218" s="9">
        <v>215</v>
      </c>
      <c r="B218" s="18" t="s">
        <v>702</v>
      </c>
      <c r="C218" s="18" t="s">
        <v>703</v>
      </c>
      <c r="D218" s="22" t="s">
        <v>236</v>
      </c>
      <c r="E218" s="22" t="s">
        <v>694</v>
      </c>
      <c r="F218" s="15">
        <v>1</v>
      </c>
      <c r="G218" s="20" t="s">
        <v>704</v>
      </c>
      <c r="H218" s="11">
        <f t="shared" si="12"/>
        <v>20.361</v>
      </c>
      <c r="I218" s="16">
        <v>0</v>
      </c>
      <c r="J218" s="11">
        <f t="shared" si="13"/>
        <v>0</v>
      </c>
      <c r="K218" s="11">
        <f t="shared" si="11"/>
        <v>20.361</v>
      </c>
      <c r="L218" s="13">
        <f>SUMPRODUCT(($D:$D=D218)*(E:E=E218)*($K:$K&gt;K218))+1</f>
        <v>2</v>
      </c>
    </row>
    <row r="219" spans="1:12" s="1" customFormat="1" ht="18" customHeight="1">
      <c r="A219" s="9">
        <v>216</v>
      </c>
      <c r="B219" s="18" t="s">
        <v>705</v>
      </c>
      <c r="C219" s="18" t="s">
        <v>706</v>
      </c>
      <c r="D219" s="22" t="s">
        <v>469</v>
      </c>
      <c r="E219" s="22" t="s">
        <v>694</v>
      </c>
      <c r="F219" s="15">
        <v>1</v>
      </c>
      <c r="G219" s="20" t="s">
        <v>707</v>
      </c>
      <c r="H219" s="11">
        <f t="shared" si="12"/>
        <v>22.236</v>
      </c>
      <c r="I219" s="16">
        <v>83.708</v>
      </c>
      <c r="J219" s="11">
        <f t="shared" si="13"/>
        <v>58.5956</v>
      </c>
      <c r="K219" s="11">
        <v>80.84</v>
      </c>
      <c r="L219" s="13">
        <f>SUMPRODUCT(($D:$D=D219)*(E:E=E219)*($K:$K&gt;K219))+1</f>
        <v>1</v>
      </c>
    </row>
    <row r="220" spans="1:12" s="1" customFormat="1" ht="18" customHeight="1">
      <c r="A220" s="9">
        <v>217</v>
      </c>
      <c r="B220" s="18" t="s">
        <v>708</v>
      </c>
      <c r="C220" s="18" t="s">
        <v>709</v>
      </c>
      <c r="D220" s="22" t="s">
        <v>469</v>
      </c>
      <c r="E220" s="22" t="s">
        <v>694</v>
      </c>
      <c r="F220" s="15">
        <v>1</v>
      </c>
      <c r="G220" s="20" t="s">
        <v>710</v>
      </c>
      <c r="H220" s="11">
        <f t="shared" si="12"/>
        <v>18.753</v>
      </c>
      <c r="I220" s="16">
        <v>0</v>
      </c>
      <c r="J220" s="11">
        <f t="shared" si="13"/>
        <v>0</v>
      </c>
      <c r="K220" s="11">
        <f t="shared" si="11"/>
        <v>18.753</v>
      </c>
      <c r="L220" s="13">
        <f>SUMPRODUCT(($D:$D=D220)*(E:E=E220)*($K:$K&gt;K220))+1</f>
        <v>2</v>
      </c>
    </row>
    <row r="221" spans="1:12" s="1" customFormat="1" ht="18" customHeight="1">
      <c r="A221" s="9">
        <v>218</v>
      </c>
      <c r="B221" s="18" t="s">
        <v>711</v>
      </c>
      <c r="C221" s="18" t="s">
        <v>712</v>
      </c>
      <c r="D221" s="22" t="s">
        <v>268</v>
      </c>
      <c r="E221" s="22" t="s">
        <v>694</v>
      </c>
      <c r="F221" s="15">
        <v>1</v>
      </c>
      <c r="G221" s="20" t="s">
        <v>713</v>
      </c>
      <c r="H221" s="11">
        <f t="shared" si="12"/>
        <v>22.875</v>
      </c>
      <c r="I221" s="16">
        <v>89.93</v>
      </c>
      <c r="J221" s="11">
        <f t="shared" si="13"/>
        <v>62.95099999999999</v>
      </c>
      <c r="K221" s="11">
        <f t="shared" si="11"/>
        <v>85.826</v>
      </c>
      <c r="L221" s="13">
        <f>SUMPRODUCT(($D:$D=D221)*(E:E=E221)*($K:$K&gt;K221))+1</f>
        <v>1</v>
      </c>
    </row>
    <row r="222" spans="1:12" s="1" customFormat="1" ht="18" customHeight="1">
      <c r="A222" s="9">
        <v>219</v>
      </c>
      <c r="B222" s="18" t="s">
        <v>714</v>
      </c>
      <c r="C222" s="18" t="s">
        <v>715</v>
      </c>
      <c r="D222" s="22" t="s">
        <v>268</v>
      </c>
      <c r="E222" s="22" t="s">
        <v>694</v>
      </c>
      <c r="F222" s="15">
        <v>1</v>
      </c>
      <c r="G222" s="20" t="s">
        <v>716</v>
      </c>
      <c r="H222" s="11">
        <f t="shared" si="12"/>
        <v>20.139</v>
      </c>
      <c r="I222" s="16">
        <v>77.804</v>
      </c>
      <c r="J222" s="11">
        <f t="shared" si="13"/>
        <v>54.4628</v>
      </c>
      <c r="K222" s="11">
        <f t="shared" si="11"/>
        <v>74.6018</v>
      </c>
      <c r="L222" s="13">
        <f>SUMPRODUCT(($D:$D=D222)*(E:E=E222)*($K:$K&gt;K222))+1</f>
        <v>2</v>
      </c>
    </row>
    <row r="223" spans="1:12" s="1" customFormat="1" ht="18" customHeight="1">
      <c r="A223" s="9">
        <v>220</v>
      </c>
      <c r="B223" s="18" t="s">
        <v>717</v>
      </c>
      <c r="C223" s="18" t="s">
        <v>718</v>
      </c>
      <c r="D223" s="22" t="s">
        <v>268</v>
      </c>
      <c r="E223" s="22" t="s">
        <v>694</v>
      </c>
      <c r="F223" s="15">
        <v>1</v>
      </c>
      <c r="G223" s="20" t="s">
        <v>719</v>
      </c>
      <c r="H223" s="11">
        <f t="shared" si="12"/>
        <v>22.287000000000003</v>
      </c>
      <c r="I223" s="16">
        <v>0</v>
      </c>
      <c r="J223" s="11">
        <f t="shared" si="13"/>
        <v>0</v>
      </c>
      <c r="K223" s="11">
        <f t="shared" si="11"/>
        <v>22.287000000000003</v>
      </c>
      <c r="L223" s="13">
        <f>SUMPRODUCT(($D:$D=D223)*(E:E=E223)*($K:$K&gt;K223))+1</f>
        <v>3</v>
      </c>
    </row>
    <row r="224" spans="1:12" s="1" customFormat="1" ht="18" customHeight="1">
      <c r="A224" s="9">
        <v>221</v>
      </c>
      <c r="B224" s="18" t="s">
        <v>720</v>
      </c>
      <c r="C224" s="18" t="s">
        <v>721</v>
      </c>
      <c r="D224" s="22" t="s">
        <v>431</v>
      </c>
      <c r="E224" s="22" t="s">
        <v>694</v>
      </c>
      <c r="F224" s="15">
        <v>1</v>
      </c>
      <c r="G224" s="20" t="s">
        <v>722</v>
      </c>
      <c r="H224" s="11">
        <f t="shared" si="12"/>
        <v>21.753</v>
      </c>
      <c r="I224" s="16">
        <v>89.82</v>
      </c>
      <c r="J224" s="11">
        <f t="shared" si="13"/>
        <v>62.874</v>
      </c>
      <c r="K224" s="11">
        <v>84.62</v>
      </c>
      <c r="L224" s="13">
        <f>SUMPRODUCT(($D:$D=D224)*(E:E=E224)*($K:$K&gt;K224))+1</f>
        <v>1</v>
      </c>
    </row>
    <row r="225" spans="1:12" s="1" customFormat="1" ht="18" customHeight="1">
      <c r="A225" s="9">
        <v>222</v>
      </c>
      <c r="B225" s="18" t="s">
        <v>723</v>
      </c>
      <c r="C225" s="18" t="s">
        <v>724</v>
      </c>
      <c r="D225" s="22" t="s">
        <v>431</v>
      </c>
      <c r="E225" s="22" t="s">
        <v>694</v>
      </c>
      <c r="F225" s="15">
        <v>1</v>
      </c>
      <c r="G225" s="20" t="s">
        <v>725</v>
      </c>
      <c r="H225" s="11">
        <f t="shared" si="12"/>
        <v>21.81</v>
      </c>
      <c r="I225" s="16">
        <v>86.814</v>
      </c>
      <c r="J225" s="11">
        <f t="shared" si="13"/>
        <v>60.76979999999999</v>
      </c>
      <c r="K225" s="11">
        <f t="shared" si="11"/>
        <v>82.57979999999999</v>
      </c>
      <c r="L225" s="13">
        <f>SUMPRODUCT(($D:$D=D225)*(E:E=E225)*($K:$K&gt;K225))+1</f>
        <v>2</v>
      </c>
    </row>
    <row r="226" spans="1:12" s="1" customFormat="1" ht="18" customHeight="1">
      <c r="A226" s="9">
        <v>223</v>
      </c>
      <c r="B226" s="18" t="s">
        <v>726</v>
      </c>
      <c r="C226" s="18" t="s">
        <v>727</v>
      </c>
      <c r="D226" s="22" t="s">
        <v>431</v>
      </c>
      <c r="E226" s="22" t="s">
        <v>694</v>
      </c>
      <c r="F226" s="15">
        <v>1</v>
      </c>
      <c r="G226" s="20" t="s">
        <v>728</v>
      </c>
      <c r="H226" s="11">
        <f t="shared" si="12"/>
        <v>19.494</v>
      </c>
      <c r="I226" s="16">
        <v>86.988</v>
      </c>
      <c r="J226" s="11">
        <f t="shared" si="13"/>
        <v>60.8916</v>
      </c>
      <c r="K226" s="11">
        <v>80.38</v>
      </c>
      <c r="L226" s="13">
        <f>SUMPRODUCT(($D:$D=D226)*(E:E=E226)*($K:$K&gt;K226))+1</f>
        <v>3</v>
      </c>
    </row>
    <row r="227" spans="1:12" s="1" customFormat="1" ht="18" customHeight="1">
      <c r="A227" s="9">
        <v>224</v>
      </c>
      <c r="B227" s="18" t="s">
        <v>729</v>
      </c>
      <c r="C227" s="18" t="s">
        <v>730</v>
      </c>
      <c r="D227" s="21" t="s">
        <v>731</v>
      </c>
      <c r="E227" s="21" t="s">
        <v>732</v>
      </c>
      <c r="F227" s="9">
        <v>1</v>
      </c>
      <c r="G227" s="20" t="s">
        <v>733</v>
      </c>
      <c r="H227" s="11">
        <f t="shared" si="12"/>
        <v>19.719</v>
      </c>
      <c r="I227" s="11">
        <v>80.96600000000001</v>
      </c>
      <c r="J227" s="11">
        <f t="shared" si="13"/>
        <v>56.6762</v>
      </c>
      <c r="K227" s="11">
        <f t="shared" si="11"/>
        <v>76.3952</v>
      </c>
      <c r="L227" s="13">
        <f>SUMPRODUCT(($D:$D=D227)*(E:E=E227)*($K:$K&gt;K227))+1</f>
        <v>1</v>
      </c>
    </row>
    <row r="228" spans="1:12" s="1" customFormat="1" ht="18" customHeight="1">
      <c r="A228" s="9">
        <v>225</v>
      </c>
      <c r="B228" s="18" t="s">
        <v>734</v>
      </c>
      <c r="C228" s="18" t="s">
        <v>735</v>
      </c>
      <c r="D228" s="21" t="s">
        <v>731</v>
      </c>
      <c r="E228" s="21" t="s">
        <v>732</v>
      </c>
      <c r="F228" s="9">
        <v>1</v>
      </c>
      <c r="G228" s="20" t="s">
        <v>311</v>
      </c>
      <c r="H228" s="11">
        <f t="shared" si="12"/>
        <v>20.895</v>
      </c>
      <c r="I228" s="11">
        <v>76.882</v>
      </c>
      <c r="J228" s="11">
        <f t="shared" si="13"/>
        <v>53.8174</v>
      </c>
      <c r="K228" s="11">
        <v>74.72</v>
      </c>
      <c r="L228" s="13">
        <f>SUMPRODUCT(($D:$D=D228)*(E:E=E228)*($K:$K&gt;K228))+1</f>
        <v>2</v>
      </c>
    </row>
    <row r="229" spans="1:12" s="1" customFormat="1" ht="18" customHeight="1">
      <c r="A229" s="9">
        <v>226</v>
      </c>
      <c r="B229" s="18" t="s">
        <v>736</v>
      </c>
      <c r="C229" s="18" t="s">
        <v>737</v>
      </c>
      <c r="D229" s="21" t="s">
        <v>731</v>
      </c>
      <c r="E229" s="21" t="s">
        <v>732</v>
      </c>
      <c r="F229" s="9">
        <v>1</v>
      </c>
      <c r="G229" s="20" t="s">
        <v>545</v>
      </c>
      <c r="H229" s="11">
        <f t="shared" si="12"/>
        <v>19.986</v>
      </c>
      <c r="I229" s="11">
        <v>71.07000000000001</v>
      </c>
      <c r="J229" s="11">
        <f t="shared" si="13"/>
        <v>49.749</v>
      </c>
      <c r="K229" s="11">
        <f t="shared" si="11"/>
        <v>69.735</v>
      </c>
      <c r="L229" s="13">
        <f>SUMPRODUCT(($D:$D=D229)*(E:E=E229)*($K:$K&gt;K229))+1</f>
        <v>3</v>
      </c>
    </row>
    <row r="230" spans="1:12" s="1" customFormat="1" ht="18" customHeight="1">
      <c r="A230" s="9">
        <v>227</v>
      </c>
      <c r="B230" s="18" t="s">
        <v>738</v>
      </c>
      <c r="C230" s="18" t="s">
        <v>739</v>
      </c>
      <c r="D230" s="21" t="s">
        <v>740</v>
      </c>
      <c r="E230" s="21" t="s">
        <v>741</v>
      </c>
      <c r="F230" s="9">
        <v>1</v>
      </c>
      <c r="G230" s="20" t="s">
        <v>742</v>
      </c>
      <c r="H230" s="11">
        <f t="shared" si="12"/>
        <v>26.361</v>
      </c>
      <c r="I230" s="11">
        <v>80.11600000000001</v>
      </c>
      <c r="J230" s="11">
        <f t="shared" si="13"/>
        <v>56.0812</v>
      </c>
      <c r="K230" s="11">
        <f t="shared" si="11"/>
        <v>82.4422</v>
      </c>
      <c r="L230" s="13">
        <f>SUMPRODUCT(($D:$D=D230)*(E:E=E230)*($K:$K&gt;K230))+1</f>
        <v>1</v>
      </c>
    </row>
    <row r="231" spans="1:12" s="1" customFormat="1" ht="18" customHeight="1">
      <c r="A231" s="9">
        <v>228</v>
      </c>
      <c r="B231" s="18" t="s">
        <v>743</v>
      </c>
      <c r="C231" s="18" t="s">
        <v>744</v>
      </c>
      <c r="D231" s="21" t="s">
        <v>740</v>
      </c>
      <c r="E231" s="21" t="s">
        <v>741</v>
      </c>
      <c r="F231" s="9">
        <v>1</v>
      </c>
      <c r="G231" s="20" t="s">
        <v>745</v>
      </c>
      <c r="H231" s="11">
        <f t="shared" si="12"/>
        <v>24.695999999999998</v>
      </c>
      <c r="I231" s="11">
        <v>80.636</v>
      </c>
      <c r="J231" s="11">
        <f t="shared" si="13"/>
        <v>56.44519999999999</v>
      </c>
      <c r="K231" s="11">
        <v>81.15</v>
      </c>
      <c r="L231" s="13">
        <f>SUMPRODUCT(($D:$D=D231)*(E:E=E231)*($K:$K&gt;K231))+1</f>
        <v>2</v>
      </c>
    </row>
    <row r="232" spans="1:12" s="1" customFormat="1" ht="18" customHeight="1">
      <c r="A232" s="9">
        <v>229</v>
      </c>
      <c r="B232" s="18" t="s">
        <v>746</v>
      </c>
      <c r="C232" s="18" t="s">
        <v>747</v>
      </c>
      <c r="D232" s="21" t="s">
        <v>740</v>
      </c>
      <c r="E232" s="21" t="s">
        <v>741</v>
      </c>
      <c r="F232" s="9">
        <v>1</v>
      </c>
      <c r="G232" s="20" t="s">
        <v>748</v>
      </c>
      <c r="H232" s="11">
        <f t="shared" si="12"/>
        <v>25.875</v>
      </c>
      <c r="I232" s="11">
        <v>0</v>
      </c>
      <c r="J232" s="11">
        <f t="shared" si="13"/>
        <v>0</v>
      </c>
      <c r="K232" s="11">
        <f t="shared" si="11"/>
        <v>25.875</v>
      </c>
      <c r="L232" s="13">
        <f>SUMPRODUCT(($D:$D=D232)*(E:E=E232)*($K:$K&gt;K232))+1</f>
        <v>3</v>
      </c>
    </row>
    <row r="233" spans="1:12" s="1" customFormat="1" ht="18" customHeight="1">
      <c r="A233" s="9">
        <v>230</v>
      </c>
      <c r="B233" s="18" t="s">
        <v>749</v>
      </c>
      <c r="C233" s="18" t="s">
        <v>750</v>
      </c>
      <c r="D233" s="21" t="s">
        <v>751</v>
      </c>
      <c r="E233" s="21" t="s">
        <v>752</v>
      </c>
      <c r="F233" s="9">
        <v>1</v>
      </c>
      <c r="G233" s="20" t="s">
        <v>725</v>
      </c>
      <c r="H233" s="11">
        <f t="shared" si="12"/>
        <v>21.81</v>
      </c>
      <c r="I233" s="11">
        <v>81.388</v>
      </c>
      <c r="J233" s="11">
        <f t="shared" si="13"/>
        <v>56.9716</v>
      </c>
      <c r="K233" s="11">
        <f t="shared" si="11"/>
        <v>78.7816</v>
      </c>
      <c r="L233" s="13">
        <f>SUMPRODUCT(($D:$D=D233)*(E:E=E233)*($K:$K&gt;K233))+1</f>
        <v>1</v>
      </c>
    </row>
    <row r="234" spans="1:12" s="1" customFormat="1" ht="18" customHeight="1">
      <c r="A234" s="9">
        <v>231</v>
      </c>
      <c r="B234" s="18" t="s">
        <v>753</v>
      </c>
      <c r="C234" s="18" t="s">
        <v>754</v>
      </c>
      <c r="D234" s="21" t="s">
        <v>751</v>
      </c>
      <c r="E234" s="21" t="s">
        <v>752</v>
      </c>
      <c r="F234" s="9">
        <v>1</v>
      </c>
      <c r="G234" s="20" t="s">
        <v>755</v>
      </c>
      <c r="H234" s="11">
        <f t="shared" si="12"/>
        <v>22.455</v>
      </c>
      <c r="I234" s="11">
        <v>77.67999999999999</v>
      </c>
      <c r="J234" s="11">
        <f t="shared" si="13"/>
        <v>54.37599999999999</v>
      </c>
      <c r="K234" s="11">
        <v>76.84</v>
      </c>
      <c r="L234" s="13">
        <f>SUMPRODUCT(($D:$D=D234)*(E:E=E234)*($K:$K&gt;K234))+1</f>
        <v>2</v>
      </c>
    </row>
    <row r="235" spans="1:12" s="1" customFormat="1" ht="18" customHeight="1">
      <c r="A235" s="9">
        <v>232</v>
      </c>
      <c r="B235" s="18" t="s">
        <v>756</v>
      </c>
      <c r="C235" s="18" t="s">
        <v>757</v>
      </c>
      <c r="D235" s="21" t="s">
        <v>751</v>
      </c>
      <c r="E235" s="21" t="s">
        <v>752</v>
      </c>
      <c r="F235" s="9">
        <v>1</v>
      </c>
      <c r="G235" s="20" t="s">
        <v>758</v>
      </c>
      <c r="H235" s="11">
        <f t="shared" si="12"/>
        <v>17.628</v>
      </c>
      <c r="I235" s="11">
        <v>78.19199999999998</v>
      </c>
      <c r="J235" s="11">
        <f t="shared" si="13"/>
        <v>54.73439999999998</v>
      </c>
      <c r="K235" s="11">
        <f t="shared" si="11"/>
        <v>72.36239999999998</v>
      </c>
      <c r="L235" s="13">
        <f>SUMPRODUCT(($D:$D=D235)*(E:E=E235)*($K:$K&gt;K235))+1</f>
        <v>3</v>
      </c>
    </row>
    <row r="236" spans="1:12" s="1" customFormat="1" ht="18" customHeight="1">
      <c r="A236" s="9">
        <v>233</v>
      </c>
      <c r="B236" s="18" t="s">
        <v>759</v>
      </c>
      <c r="C236" s="18" t="s">
        <v>760</v>
      </c>
      <c r="D236" s="21" t="s">
        <v>761</v>
      </c>
      <c r="E236" s="21" t="s">
        <v>752</v>
      </c>
      <c r="F236" s="9">
        <v>1</v>
      </c>
      <c r="G236" s="20" t="s">
        <v>762</v>
      </c>
      <c r="H236" s="11">
        <f t="shared" si="12"/>
        <v>22.29</v>
      </c>
      <c r="I236" s="11">
        <v>83.372</v>
      </c>
      <c r="J236" s="11">
        <f t="shared" si="13"/>
        <v>58.3604</v>
      </c>
      <c r="K236" s="11">
        <f t="shared" si="11"/>
        <v>80.65039999999999</v>
      </c>
      <c r="L236" s="13">
        <f>SUMPRODUCT(($D:$D=D236)*(E:E=E236)*($K:$K&gt;K236))+1</f>
        <v>1</v>
      </c>
    </row>
    <row r="237" spans="1:12" s="1" customFormat="1" ht="18" customHeight="1">
      <c r="A237" s="9">
        <v>234</v>
      </c>
      <c r="B237" s="18" t="s">
        <v>763</v>
      </c>
      <c r="C237" s="18" t="s">
        <v>764</v>
      </c>
      <c r="D237" s="21" t="s">
        <v>761</v>
      </c>
      <c r="E237" s="21" t="s">
        <v>752</v>
      </c>
      <c r="F237" s="9">
        <v>1</v>
      </c>
      <c r="G237" s="20" t="s">
        <v>765</v>
      </c>
      <c r="H237" s="11">
        <f t="shared" si="12"/>
        <v>21.375</v>
      </c>
      <c r="I237" s="11">
        <v>75.78599999999999</v>
      </c>
      <c r="J237" s="11">
        <f t="shared" si="13"/>
        <v>53.05019999999999</v>
      </c>
      <c r="K237" s="11">
        <f t="shared" si="11"/>
        <v>74.42519999999999</v>
      </c>
      <c r="L237" s="13">
        <f>SUMPRODUCT(($D:$D=D237)*(E:E=E237)*($K:$K&gt;K237))+1</f>
        <v>2</v>
      </c>
    </row>
    <row r="238" spans="1:12" s="1" customFormat="1" ht="18" customHeight="1">
      <c r="A238" s="9">
        <v>235</v>
      </c>
      <c r="B238" s="18" t="s">
        <v>766</v>
      </c>
      <c r="C238" s="18" t="s">
        <v>767</v>
      </c>
      <c r="D238" s="21" t="s">
        <v>761</v>
      </c>
      <c r="E238" s="21" t="s">
        <v>752</v>
      </c>
      <c r="F238" s="9">
        <v>1</v>
      </c>
      <c r="G238" s="20" t="s">
        <v>768</v>
      </c>
      <c r="H238" s="11">
        <f t="shared" si="12"/>
        <v>21.323999999999998</v>
      </c>
      <c r="I238" s="11">
        <v>0</v>
      </c>
      <c r="J238" s="11">
        <f t="shared" si="13"/>
        <v>0</v>
      </c>
      <c r="K238" s="11">
        <f t="shared" si="11"/>
        <v>21.323999999999998</v>
      </c>
      <c r="L238" s="13">
        <f>SUMPRODUCT(($D:$D=D238)*(E:E=E238)*($K:$K&gt;K238))+1</f>
        <v>3</v>
      </c>
    </row>
    <row r="239" spans="1:12" s="1" customFormat="1" ht="18" customHeight="1">
      <c r="A239" s="9">
        <v>236</v>
      </c>
      <c r="B239" s="18" t="s">
        <v>769</v>
      </c>
      <c r="C239" s="18" t="s">
        <v>770</v>
      </c>
      <c r="D239" s="21" t="s">
        <v>731</v>
      </c>
      <c r="E239" s="21" t="s">
        <v>771</v>
      </c>
      <c r="F239" s="9">
        <v>1</v>
      </c>
      <c r="G239" s="20" t="s">
        <v>442</v>
      </c>
      <c r="H239" s="11">
        <f t="shared" si="12"/>
        <v>22.179000000000002</v>
      </c>
      <c r="I239" s="11">
        <v>78.584</v>
      </c>
      <c r="J239" s="11">
        <f t="shared" si="13"/>
        <v>55.0088</v>
      </c>
      <c r="K239" s="11">
        <f t="shared" si="11"/>
        <v>77.18780000000001</v>
      </c>
      <c r="L239" s="13">
        <f>SUMPRODUCT(($D:$D=D239)*(E:E=E239)*($K:$K&gt;K239))+1</f>
        <v>1</v>
      </c>
    </row>
    <row r="240" spans="1:12" s="1" customFormat="1" ht="18" customHeight="1">
      <c r="A240" s="9">
        <v>237</v>
      </c>
      <c r="B240" s="18" t="s">
        <v>772</v>
      </c>
      <c r="C240" s="18" t="s">
        <v>773</v>
      </c>
      <c r="D240" s="21" t="s">
        <v>731</v>
      </c>
      <c r="E240" s="21" t="s">
        <v>771</v>
      </c>
      <c r="F240" s="9">
        <v>1</v>
      </c>
      <c r="G240" s="20" t="s">
        <v>774</v>
      </c>
      <c r="H240" s="11">
        <f t="shared" si="12"/>
        <v>20.568</v>
      </c>
      <c r="I240" s="11">
        <v>69.128</v>
      </c>
      <c r="J240" s="11">
        <f t="shared" si="13"/>
        <v>48.389599999999994</v>
      </c>
      <c r="K240" s="11">
        <f t="shared" si="11"/>
        <v>68.9576</v>
      </c>
      <c r="L240" s="13">
        <f>SUMPRODUCT(($D:$D=D240)*(E:E=E240)*($K:$K&gt;K240))+1</f>
        <v>2</v>
      </c>
    </row>
    <row r="241" spans="1:12" s="1" customFormat="1" ht="18" customHeight="1">
      <c r="A241" s="9">
        <v>238</v>
      </c>
      <c r="B241" s="18" t="s">
        <v>775</v>
      </c>
      <c r="C241" s="18" t="s">
        <v>776</v>
      </c>
      <c r="D241" s="21" t="s">
        <v>731</v>
      </c>
      <c r="E241" s="21" t="s">
        <v>771</v>
      </c>
      <c r="F241" s="9">
        <v>1</v>
      </c>
      <c r="G241" s="20" t="s">
        <v>777</v>
      </c>
      <c r="H241" s="11">
        <f t="shared" si="12"/>
        <v>20.945999999999998</v>
      </c>
      <c r="I241" s="11">
        <v>0</v>
      </c>
      <c r="J241" s="11">
        <f t="shared" si="13"/>
        <v>0</v>
      </c>
      <c r="K241" s="11">
        <f t="shared" si="11"/>
        <v>20.945999999999998</v>
      </c>
      <c r="L241" s="13">
        <f>SUMPRODUCT(($D:$D=D241)*(E:E=E241)*($K:$K&gt;K241))+1</f>
        <v>3</v>
      </c>
    </row>
    <row r="242" spans="1:12" s="1" customFormat="1" ht="18" customHeight="1">
      <c r="A242" s="9">
        <v>239</v>
      </c>
      <c r="B242" s="18" t="s">
        <v>778</v>
      </c>
      <c r="C242" s="18" t="s">
        <v>779</v>
      </c>
      <c r="D242" s="21" t="s">
        <v>243</v>
      </c>
      <c r="E242" s="21" t="s">
        <v>780</v>
      </c>
      <c r="F242" s="9">
        <v>1</v>
      </c>
      <c r="G242" s="20" t="s">
        <v>781</v>
      </c>
      <c r="H242" s="11">
        <f t="shared" si="12"/>
        <v>21.54</v>
      </c>
      <c r="I242" s="11">
        <v>71.646</v>
      </c>
      <c r="J242" s="11">
        <f t="shared" si="13"/>
        <v>50.1522</v>
      </c>
      <c r="K242" s="11">
        <f t="shared" si="11"/>
        <v>71.6922</v>
      </c>
      <c r="L242" s="13">
        <f>SUMPRODUCT(($D:$D=D242)*(E:E=E242)*($K:$K&gt;K242))+1</f>
        <v>1</v>
      </c>
    </row>
    <row r="243" spans="1:12" s="1" customFormat="1" ht="18" customHeight="1">
      <c r="A243" s="9">
        <v>240</v>
      </c>
      <c r="B243" s="18" t="s">
        <v>782</v>
      </c>
      <c r="C243" s="18" t="s">
        <v>783</v>
      </c>
      <c r="D243" s="21" t="s">
        <v>243</v>
      </c>
      <c r="E243" s="21" t="s">
        <v>780</v>
      </c>
      <c r="F243" s="9">
        <v>1</v>
      </c>
      <c r="G243" s="20" t="s">
        <v>784</v>
      </c>
      <c r="H243" s="11">
        <f t="shared" si="12"/>
        <v>21.318</v>
      </c>
      <c r="I243" s="11">
        <v>0</v>
      </c>
      <c r="J243" s="11">
        <f t="shared" si="13"/>
        <v>0</v>
      </c>
      <c r="K243" s="11">
        <f t="shared" si="11"/>
        <v>21.318</v>
      </c>
      <c r="L243" s="13">
        <f>SUMPRODUCT(($D:$D=D243)*(E:E=E243)*($K:$K&gt;K243))+1</f>
        <v>2</v>
      </c>
    </row>
    <row r="244" spans="1:12" s="1" customFormat="1" ht="18" customHeight="1">
      <c r="A244" s="9">
        <v>241</v>
      </c>
      <c r="B244" s="18" t="s">
        <v>785</v>
      </c>
      <c r="C244" s="18" t="s">
        <v>786</v>
      </c>
      <c r="D244" s="21" t="s">
        <v>365</v>
      </c>
      <c r="E244" s="21" t="s">
        <v>780</v>
      </c>
      <c r="F244" s="9">
        <v>1</v>
      </c>
      <c r="G244" s="20" t="s">
        <v>787</v>
      </c>
      <c r="H244" s="11">
        <f t="shared" si="12"/>
        <v>21.798</v>
      </c>
      <c r="I244" s="11">
        <v>84.906</v>
      </c>
      <c r="J244" s="11">
        <v>59.44</v>
      </c>
      <c r="K244" s="11">
        <f t="shared" si="11"/>
        <v>81.238</v>
      </c>
      <c r="L244" s="13">
        <f>SUMPRODUCT(($D:$D=D244)*(E:E=E244)*($K:$K&gt;K244))+1</f>
        <v>1</v>
      </c>
    </row>
    <row r="245" spans="1:12" s="1" customFormat="1" ht="18" customHeight="1">
      <c r="A245" s="9">
        <v>242</v>
      </c>
      <c r="B245" s="18" t="s">
        <v>788</v>
      </c>
      <c r="C245" s="18" t="s">
        <v>789</v>
      </c>
      <c r="D245" s="21" t="s">
        <v>365</v>
      </c>
      <c r="E245" s="21" t="s">
        <v>780</v>
      </c>
      <c r="F245" s="9">
        <v>1</v>
      </c>
      <c r="G245" s="20" t="s">
        <v>790</v>
      </c>
      <c r="H245" s="11">
        <f t="shared" si="12"/>
        <v>22.337999999999997</v>
      </c>
      <c r="I245" s="11">
        <v>80.506</v>
      </c>
      <c r="J245" s="11">
        <v>56.36</v>
      </c>
      <c r="K245" s="11">
        <f t="shared" si="11"/>
        <v>78.698</v>
      </c>
      <c r="L245" s="13">
        <f>SUMPRODUCT(($D:$D=D245)*(E:E=E245)*($K:$K&gt;K245))+1</f>
        <v>2</v>
      </c>
    </row>
    <row r="246" spans="1:12" s="1" customFormat="1" ht="18" customHeight="1">
      <c r="A246" s="9">
        <v>243</v>
      </c>
      <c r="B246" s="18" t="s">
        <v>791</v>
      </c>
      <c r="C246" s="18" t="s">
        <v>792</v>
      </c>
      <c r="D246" s="21" t="s">
        <v>268</v>
      </c>
      <c r="E246" s="21" t="s">
        <v>780</v>
      </c>
      <c r="F246" s="9">
        <v>1</v>
      </c>
      <c r="G246" s="20" t="s">
        <v>793</v>
      </c>
      <c r="H246" s="11">
        <f t="shared" si="12"/>
        <v>22.557</v>
      </c>
      <c r="I246" s="11">
        <v>79.702</v>
      </c>
      <c r="J246" s="11">
        <f t="shared" si="13"/>
        <v>55.791399999999996</v>
      </c>
      <c r="K246" s="11">
        <f t="shared" si="11"/>
        <v>78.3484</v>
      </c>
      <c r="L246" s="13">
        <f>SUMPRODUCT(($D:$D=D246)*(E:E=E246)*($K:$K&gt;K246))+1</f>
        <v>1</v>
      </c>
    </row>
    <row r="247" spans="1:12" s="1" customFormat="1" ht="18" customHeight="1">
      <c r="A247" s="9">
        <v>244</v>
      </c>
      <c r="B247" s="18" t="s">
        <v>794</v>
      </c>
      <c r="C247" s="18" t="s">
        <v>795</v>
      </c>
      <c r="D247" s="21" t="s">
        <v>268</v>
      </c>
      <c r="E247" s="21" t="s">
        <v>780</v>
      </c>
      <c r="F247" s="9">
        <v>1</v>
      </c>
      <c r="G247" s="20" t="s">
        <v>796</v>
      </c>
      <c r="H247" s="11">
        <f t="shared" si="12"/>
        <v>23.037000000000003</v>
      </c>
      <c r="I247" s="11">
        <v>71.35600000000001</v>
      </c>
      <c r="J247" s="11">
        <f t="shared" si="13"/>
        <v>49.949200000000005</v>
      </c>
      <c r="K247" s="11">
        <f t="shared" si="11"/>
        <v>72.98620000000001</v>
      </c>
      <c r="L247" s="13">
        <f>SUMPRODUCT(($D:$D=D247)*(E:E=E247)*($K:$K&gt;K247))+1</f>
        <v>2</v>
      </c>
    </row>
    <row r="248" spans="1:12" s="1" customFormat="1" ht="18" customHeight="1">
      <c r="A248" s="9">
        <v>245</v>
      </c>
      <c r="B248" s="18" t="s">
        <v>797</v>
      </c>
      <c r="C248" s="18" t="s">
        <v>798</v>
      </c>
      <c r="D248" s="21" t="s">
        <v>268</v>
      </c>
      <c r="E248" s="21" t="s">
        <v>780</v>
      </c>
      <c r="F248" s="9">
        <v>1</v>
      </c>
      <c r="G248" s="20" t="s">
        <v>799</v>
      </c>
      <c r="H248" s="11">
        <f t="shared" si="12"/>
        <v>21.212999999999997</v>
      </c>
      <c r="I248" s="11">
        <v>0</v>
      </c>
      <c r="J248" s="11">
        <f t="shared" si="13"/>
        <v>0</v>
      </c>
      <c r="K248" s="11">
        <f t="shared" si="11"/>
        <v>21.212999999999997</v>
      </c>
      <c r="L248" s="13">
        <f>SUMPRODUCT(($D:$D=D248)*(E:E=E248)*($K:$K&gt;K248))+1</f>
        <v>3</v>
      </c>
    </row>
    <row r="249" spans="1:12" s="1" customFormat="1" ht="18" customHeight="1">
      <c r="A249" s="9">
        <v>246</v>
      </c>
      <c r="B249" s="18" t="s">
        <v>800</v>
      </c>
      <c r="C249" s="18" t="s">
        <v>801</v>
      </c>
      <c r="D249" s="21" t="s">
        <v>740</v>
      </c>
      <c r="E249" s="21" t="s">
        <v>802</v>
      </c>
      <c r="F249" s="9">
        <v>1</v>
      </c>
      <c r="G249" s="20" t="s">
        <v>803</v>
      </c>
      <c r="H249" s="11">
        <f t="shared" si="12"/>
        <v>27.429000000000002</v>
      </c>
      <c r="I249" s="11">
        <v>0</v>
      </c>
      <c r="J249" s="11">
        <f t="shared" si="13"/>
        <v>0</v>
      </c>
      <c r="K249" s="11">
        <f t="shared" si="11"/>
        <v>27.429000000000002</v>
      </c>
      <c r="L249" s="13">
        <f>SUMPRODUCT(($D:$D=D249)*(E:E=E249)*($K:$K&gt;K249))+1</f>
        <v>1</v>
      </c>
    </row>
    <row r="250" spans="1:12" s="1" customFormat="1" ht="18" customHeight="1">
      <c r="A250" s="9">
        <v>247</v>
      </c>
      <c r="B250" s="18" t="s">
        <v>804</v>
      </c>
      <c r="C250" s="18" t="s">
        <v>805</v>
      </c>
      <c r="D250" s="21" t="s">
        <v>740</v>
      </c>
      <c r="E250" s="21" t="s">
        <v>802</v>
      </c>
      <c r="F250" s="9">
        <v>1</v>
      </c>
      <c r="G250" s="20" t="s">
        <v>806</v>
      </c>
      <c r="H250" s="11">
        <f t="shared" si="12"/>
        <v>20.625</v>
      </c>
      <c r="I250" s="11">
        <v>0</v>
      </c>
      <c r="J250" s="11">
        <f t="shared" si="13"/>
        <v>0</v>
      </c>
      <c r="K250" s="11">
        <f t="shared" si="11"/>
        <v>20.625</v>
      </c>
      <c r="L250" s="13">
        <f>SUMPRODUCT(($D:$D=D250)*(E:E=E250)*($K:$K&gt;K250))+1</f>
        <v>2</v>
      </c>
    </row>
    <row r="251" spans="1:12" s="1" customFormat="1" ht="18" customHeight="1">
      <c r="A251" s="9">
        <v>248</v>
      </c>
      <c r="B251" s="18" t="s">
        <v>807</v>
      </c>
      <c r="C251" s="18" t="s">
        <v>808</v>
      </c>
      <c r="D251" s="21" t="s">
        <v>761</v>
      </c>
      <c r="E251" s="21" t="s">
        <v>809</v>
      </c>
      <c r="F251" s="9">
        <v>1</v>
      </c>
      <c r="G251" s="20" t="s">
        <v>810</v>
      </c>
      <c r="H251" s="11">
        <f t="shared" si="12"/>
        <v>25.395</v>
      </c>
      <c r="I251" s="11">
        <v>86.072</v>
      </c>
      <c r="J251" s="11">
        <f t="shared" si="13"/>
        <v>60.2504</v>
      </c>
      <c r="K251" s="11">
        <f t="shared" si="11"/>
        <v>85.6454</v>
      </c>
      <c r="L251" s="13">
        <f>SUMPRODUCT(($D:$D=D251)*(E:E=E251)*($K:$K&gt;K251))+1</f>
        <v>1</v>
      </c>
    </row>
    <row r="252" spans="1:12" s="1" customFormat="1" ht="18" customHeight="1">
      <c r="A252" s="9">
        <v>249</v>
      </c>
      <c r="B252" s="18" t="s">
        <v>811</v>
      </c>
      <c r="C252" s="18" t="s">
        <v>812</v>
      </c>
      <c r="D252" s="21" t="s">
        <v>761</v>
      </c>
      <c r="E252" s="21" t="s">
        <v>809</v>
      </c>
      <c r="F252" s="9">
        <v>1</v>
      </c>
      <c r="G252" s="20" t="s">
        <v>813</v>
      </c>
      <c r="H252" s="11">
        <f t="shared" si="12"/>
        <v>21.111</v>
      </c>
      <c r="I252" s="11">
        <v>83.072</v>
      </c>
      <c r="J252" s="11">
        <f t="shared" si="13"/>
        <v>58.1504</v>
      </c>
      <c r="K252" s="11">
        <f t="shared" si="11"/>
        <v>79.2614</v>
      </c>
      <c r="L252" s="13">
        <f>SUMPRODUCT(($D:$D=D252)*(E:E=E252)*($K:$K&gt;K252))+1</f>
        <v>2</v>
      </c>
    </row>
    <row r="253" spans="1:12" s="1" customFormat="1" ht="18" customHeight="1">
      <c r="A253" s="9">
        <v>250</v>
      </c>
      <c r="B253" s="18" t="s">
        <v>814</v>
      </c>
      <c r="C253" s="18" t="s">
        <v>815</v>
      </c>
      <c r="D253" s="21" t="s">
        <v>761</v>
      </c>
      <c r="E253" s="21" t="s">
        <v>809</v>
      </c>
      <c r="F253" s="9">
        <v>1</v>
      </c>
      <c r="G253" s="20" t="s">
        <v>816</v>
      </c>
      <c r="H253" s="11">
        <f t="shared" si="12"/>
        <v>22.182</v>
      </c>
      <c r="I253" s="11">
        <v>78.726</v>
      </c>
      <c r="J253" s="11">
        <f t="shared" si="13"/>
        <v>55.1082</v>
      </c>
      <c r="K253" s="11">
        <f t="shared" si="11"/>
        <v>77.2902</v>
      </c>
      <c r="L253" s="13">
        <f>SUMPRODUCT(($D:$D=D253)*(E:E=E253)*($K:$K&gt;K253))+1</f>
        <v>3</v>
      </c>
    </row>
    <row r="254" spans="1:12" s="1" customFormat="1" ht="18" customHeight="1">
      <c r="A254" s="9">
        <v>251</v>
      </c>
      <c r="B254" s="18" t="s">
        <v>817</v>
      </c>
      <c r="C254" s="18" t="s">
        <v>818</v>
      </c>
      <c r="D254" s="21" t="s">
        <v>819</v>
      </c>
      <c r="E254" s="21" t="s">
        <v>820</v>
      </c>
      <c r="F254" s="9">
        <v>1</v>
      </c>
      <c r="G254" s="20" t="s">
        <v>821</v>
      </c>
      <c r="H254" s="11">
        <f t="shared" si="12"/>
        <v>22.935</v>
      </c>
      <c r="I254" s="11">
        <v>85.922</v>
      </c>
      <c r="J254" s="11">
        <v>60.14</v>
      </c>
      <c r="K254" s="11">
        <f t="shared" si="11"/>
        <v>83.075</v>
      </c>
      <c r="L254" s="13">
        <f>SUMPRODUCT(($D:$D=D254)*(E:E=E254)*($K:$K&gt;K254))+1</f>
        <v>1</v>
      </c>
    </row>
    <row r="255" spans="1:12" s="1" customFormat="1" ht="18" customHeight="1">
      <c r="A255" s="9">
        <v>252</v>
      </c>
      <c r="B255" s="18" t="s">
        <v>822</v>
      </c>
      <c r="C255" s="18" t="s">
        <v>823</v>
      </c>
      <c r="D255" s="21" t="s">
        <v>819</v>
      </c>
      <c r="E255" s="21" t="s">
        <v>820</v>
      </c>
      <c r="F255" s="9">
        <v>1</v>
      </c>
      <c r="G255" s="20" t="s">
        <v>824</v>
      </c>
      <c r="H255" s="11">
        <f t="shared" si="12"/>
        <v>25.773</v>
      </c>
      <c r="I255" s="11">
        <v>0</v>
      </c>
      <c r="J255" s="11">
        <f t="shared" si="13"/>
        <v>0</v>
      </c>
      <c r="K255" s="11">
        <f t="shared" si="11"/>
        <v>25.773</v>
      </c>
      <c r="L255" s="13">
        <f>SUMPRODUCT(($D:$D=D255)*(E:E=E255)*($K:$K&gt;K255))+1</f>
        <v>2</v>
      </c>
    </row>
    <row r="256" spans="1:12" s="1" customFormat="1" ht="18" customHeight="1">
      <c r="A256" s="9">
        <v>253</v>
      </c>
      <c r="B256" s="18" t="s">
        <v>825</v>
      </c>
      <c r="C256" s="18" t="s">
        <v>826</v>
      </c>
      <c r="D256" s="21" t="s">
        <v>740</v>
      </c>
      <c r="E256" s="21" t="s">
        <v>827</v>
      </c>
      <c r="F256" s="9">
        <v>1</v>
      </c>
      <c r="G256" s="20" t="s">
        <v>828</v>
      </c>
      <c r="H256" s="11">
        <f t="shared" si="12"/>
        <v>25.551</v>
      </c>
      <c r="I256" s="11">
        <v>85.542</v>
      </c>
      <c r="J256" s="11">
        <f t="shared" si="13"/>
        <v>59.8794</v>
      </c>
      <c r="K256" s="11">
        <f t="shared" si="11"/>
        <v>85.43039999999999</v>
      </c>
      <c r="L256" s="13">
        <f>SUMPRODUCT(($D:$D=D256)*(E:E=E256)*($K:$K&gt;K256))+1</f>
        <v>1</v>
      </c>
    </row>
    <row r="257" spans="1:12" s="1" customFormat="1" ht="18" customHeight="1">
      <c r="A257" s="9">
        <v>254</v>
      </c>
      <c r="B257" s="18" t="s">
        <v>829</v>
      </c>
      <c r="C257" s="18" t="s">
        <v>830</v>
      </c>
      <c r="D257" s="21" t="s">
        <v>740</v>
      </c>
      <c r="E257" s="21" t="s">
        <v>827</v>
      </c>
      <c r="F257" s="9">
        <v>1</v>
      </c>
      <c r="G257" s="20" t="s">
        <v>831</v>
      </c>
      <c r="H257" s="11">
        <f t="shared" si="12"/>
        <v>25.337999999999997</v>
      </c>
      <c r="I257" s="11">
        <v>83.88199999999999</v>
      </c>
      <c r="J257" s="11">
        <f t="shared" si="13"/>
        <v>58.71739999999999</v>
      </c>
      <c r="K257" s="11">
        <f t="shared" si="11"/>
        <v>84.05539999999999</v>
      </c>
      <c r="L257" s="13">
        <f>SUMPRODUCT(($D:$D=D257)*(E:E=E257)*($K:$K&gt;K257))+1</f>
        <v>2</v>
      </c>
    </row>
    <row r="258" spans="1:12" s="1" customFormat="1" ht="18" customHeight="1">
      <c r="A258" s="9">
        <v>255</v>
      </c>
      <c r="B258" s="18" t="s">
        <v>785</v>
      </c>
      <c r="C258" s="18" t="s">
        <v>832</v>
      </c>
      <c r="D258" s="21" t="s">
        <v>740</v>
      </c>
      <c r="E258" s="21" t="s">
        <v>827</v>
      </c>
      <c r="F258" s="9">
        <v>1</v>
      </c>
      <c r="G258" s="20" t="s">
        <v>408</v>
      </c>
      <c r="H258" s="11">
        <f t="shared" si="12"/>
        <v>25.02</v>
      </c>
      <c r="I258" s="11">
        <v>82.06</v>
      </c>
      <c r="J258" s="11">
        <f t="shared" si="13"/>
        <v>57.442</v>
      </c>
      <c r="K258" s="11">
        <f t="shared" si="11"/>
        <v>82.462</v>
      </c>
      <c r="L258" s="13">
        <f>SUMPRODUCT(($D:$D=D258)*(E:E=E258)*($K:$K&gt;K258))+1</f>
        <v>3</v>
      </c>
    </row>
    <row r="259" spans="1:12" s="1" customFormat="1" ht="18" customHeight="1">
      <c r="A259" s="9">
        <v>256</v>
      </c>
      <c r="B259" s="18" t="s">
        <v>833</v>
      </c>
      <c r="C259" s="18" t="s">
        <v>834</v>
      </c>
      <c r="D259" s="21" t="s">
        <v>835</v>
      </c>
      <c r="E259" s="21" t="s">
        <v>836</v>
      </c>
      <c r="F259" s="9">
        <v>1</v>
      </c>
      <c r="G259" s="20" t="s">
        <v>837</v>
      </c>
      <c r="H259" s="11">
        <f t="shared" si="12"/>
        <v>23.465999999999998</v>
      </c>
      <c r="I259" s="11">
        <v>84.536</v>
      </c>
      <c r="J259" s="11">
        <f t="shared" si="13"/>
        <v>59.1752</v>
      </c>
      <c r="K259" s="11">
        <v>82.65</v>
      </c>
      <c r="L259" s="13">
        <f>SUMPRODUCT(($D:$D=D259)*(E:E=E259)*($K:$K&gt;K259))+1</f>
        <v>1</v>
      </c>
    </row>
    <row r="260" spans="1:12" s="1" customFormat="1" ht="18" customHeight="1">
      <c r="A260" s="9">
        <v>257</v>
      </c>
      <c r="B260" s="18" t="s">
        <v>838</v>
      </c>
      <c r="C260" s="18" t="s">
        <v>839</v>
      </c>
      <c r="D260" s="21" t="s">
        <v>840</v>
      </c>
      <c r="E260" s="21" t="s">
        <v>841</v>
      </c>
      <c r="F260" s="9">
        <v>1</v>
      </c>
      <c r="G260" s="20" t="s">
        <v>842</v>
      </c>
      <c r="H260" s="11">
        <f t="shared" si="12"/>
        <v>26.628</v>
      </c>
      <c r="I260" s="11">
        <v>0</v>
      </c>
      <c r="J260" s="11">
        <f t="shared" si="13"/>
        <v>0</v>
      </c>
      <c r="K260" s="11">
        <f t="shared" si="11"/>
        <v>26.628</v>
      </c>
      <c r="L260" s="13">
        <f>SUMPRODUCT(($D:$D=D260)*(E:E=E260)*($K:$K&gt;K260))+1</f>
        <v>1</v>
      </c>
    </row>
    <row r="261" spans="1:12" s="1" customFormat="1" ht="18" customHeight="1">
      <c r="A261" s="9">
        <v>258</v>
      </c>
      <c r="B261" s="18" t="s">
        <v>843</v>
      </c>
      <c r="C261" s="18" t="s">
        <v>844</v>
      </c>
      <c r="D261" s="21" t="s">
        <v>840</v>
      </c>
      <c r="E261" s="21" t="s">
        <v>841</v>
      </c>
      <c r="F261" s="9">
        <v>1</v>
      </c>
      <c r="G261" s="20" t="s">
        <v>845</v>
      </c>
      <c r="H261" s="11">
        <f t="shared" si="12"/>
        <v>25.448999999999998</v>
      </c>
      <c r="I261" s="11">
        <v>0</v>
      </c>
      <c r="J261" s="11">
        <f t="shared" si="13"/>
        <v>0</v>
      </c>
      <c r="K261" s="11">
        <f t="shared" si="11"/>
        <v>25.448999999999998</v>
      </c>
      <c r="L261" s="13">
        <f>SUMPRODUCT(($D:$D=D261)*(E:E=E261)*($K:$K&gt;K261))+1</f>
        <v>2</v>
      </c>
    </row>
    <row r="262" spans="1:12" s="1" customFormat="1" ht="18" customHeight="1">
      <c r="A262" s="9">
        <v>259</v>
      </c>
      <c r="B262" s="18" t="s">
        <v>846</v>
      </c>
      <c r="C262" s="18" t="s">
        <v>847</v>
      </c>
      <c r="D262" s="21" t="s">
        <v>243</v>
      </c>
      <c r="E262" s="21" t="s">
        <v>848</v>
      </c>
      <c r="F262" s="9">
        <v>1</v>
      </c>
      <c r="G262" s="20" t="s">
        <v>849</v>
      </c>
      <c r="H262" s="11">
        <f t="shared" si="12"/>
        <v>18.218999999999998</v>
      </c>
      <c r="I262" s="11">
        <v>77.602</v>
      </c>
      <c r="J262" s="11">
        <f t="shared" si="13"/>
        <v>54.3214</v>
      </c>
      <c r="K262" s="11">
        <f t="shared" si="11"/>
        <v>72.54039999999999</v>
      </c>
      <c r="L262" s="13">
        <f>SUMPRODUCT(($D:$D=D262)*(E:E=E262)*($K:$K&gt;K262))+1</f>
        <v>1</v>
      </c>
    </row>
    <row r="263" spans="1:12" s="1" customFormat="1" ht="18" customHeight="1">
      <c r="A263" s="9">
        <v>260</v>
      </c>
      <c r="B263" s="18" t="s">
        <v>850</v>
      </c>
      <c r="C263" s="18" t="s">
        <v>851</v>
      </c>
      <c r="D263" s="21" t="s">
        <v>243</v>
      </c>
      <c r="E263" s="21" t="s">
        <v>848</v>
      </c>
      <c r="F263" s="9">
        <v>1</v>
      </c>
      <c r="G263" s="20" t="s">
        <v>852</v>
      </c>
      <c r="H263" s="11">
        <f t="shared" si="12"/>
        <v>15.056999999999999</v>
      </c>
      <c r="I263" s="11">
        <v>75.25999999999999</v>
      </c>
      <c r="J263" s="11">
        <f t="shared" si="13"/>
        <v>52.68199999999999</v>
      </c>
      <c r="K263" s="11">
        <f t="shared" si="11"/>
        <v>67.73899999999999</v>
      </c>
      <c r="L263" s="13">
        <f>SUMPRODUCT(($D:$D=D263)*(E:E=E263)*($K:$K&gt;K263))+1</f>
        <v>2</v>
      </c>
    </row>
    <row r="264" spans="1:12" s="1" customFormat="1" ht="18" customHeight="1">
      <c r="A264" s="9">
        <v>261</v>
      </c>
      <c r="B264" s="18" t="s">
        <v>853</v>
      </c>
      <c r="C264" s="18" t="s">
        <v>854</v>
      </c>
      <c r="D264" s="21" t="s">
        <v>243</v>
      </c>
      <c r="E264" s="21" t="s">
        <v>848</v>
      </c>
      <c r="F264" s="9">
        <v>1</v>
      </c>
      <c r="G264" s="20" t="s">
        <v>722</v>
      </c>
      <c r="H264" s="11">
        <f t="shared" si="12"/>
        <v>21.753</v>
      </c>
      <c r="I264" s="11">
        <v>0</v>
      </c>
      <c r="J264" s="11">
        <f t="shared" si="13"/>
        <v>0</v>
      </c>
      <c r="K264" s="11">
        <f aca="true" t="shared" si="14" ref="K264:K273">J264+H264</f>
        <v>21.753</v>
      </c>
      <c r="L264" s="13">
        <f>SUMPRODUCT(($D:$D=D264)*(E:E=E264)*($K:$K&gt;K264))+1</f>
        <v>3</v>
      </c>
    </row>
    <row r="265" spans="1:12" s="1" customFormat="1" ht="18" customHeight="1">
      <c r="A265" s="9">
        <v>262</v>
      </c>
      <c r="B265" s="18" t="s">
        <v>855</v>
      </c>
      <c r="C265" s="18" t="s">
        <v>856</v>
      </c>
      <c r="D265" s="21" t="s">
        <v>261</v>
      </c>
      <c r="E265" s="21" t="s">
        <v>848</v>
      </c>
      <c r="F265" s="9">
        <v>1</v>
      </c>
      <c r="G265" s="20" t="s">
        <v>857</v>
      </c>
      <c r="H265" s="11">
        <f t="shared" si="12"/>
        <v>25.070999999999998</v>
      </c>
      <c r="I265" s="11">
        <v>85.726</v>
      </c>
      <c r="J265" s="11">
        <f t="shared" si="13"/>
        <v>60.008199999999995</v>
      </c>
      <c r="K265" s="11">
        <f t="shared" si="14"/>
        <v>85.07919999999999</v>
      </c>
      <c r="L265" s="13">
        <f>SUMPRODUCT(($D:$D=D265)*(E:E=E265)*($K:$K&gt;K265))+1</f>
        <v>1</v>
      </c>
    </row>
    <row r="266" spans="1:12" s="1" customFormat="1" ht="18" customHeight="1">
      <c r="A266" s="9">
        <v>263</v>
      </c>
      <c r="B266" s="18" t="s">
        <v>858</v>
      </c>
      <c r="C266" s="18" t="s">
        <v>859</v>
      </c>
      <c r="D266" s="21" t="s">
        <v>261</v>
      </c>
      <c r="E266" s="21" t="s">
        <v>848</v>
      </c>
      <c r="F266" s="9">
        <v>1</v>
      </c>
      <c r="G266" s="20" t="s">
        <v>860</v>
      </c>
      <c r="H266" s="11">
        <f aca="true" t="shared" si="15" ref="H266:H273">G266*0.3</f>
        <v>23.898</v>
      </c>
      <c r="I266" s="11">
        <v>84.16600000000001</v>
      </c>
      <c r="J266" s="11">
        <f aca="true" t="shared" si="16" ref="J266:J273">I266*0.7</f>
        <v>58.9162</v>
      </c>
      <c r="K266" s="11">
        <v>82.82</v>
      </c>
      <c r="L266" s="13">
        <f>SUMPRODUCT(($D:$D=D266)*(E:E=E266)*($K:$K&gt;K266))+1</f>
        <v>2</v>
      </c>
    </row>
    <row r="267" spans="1:12" s="1" customFormat="1" ht="18" customHeight="1">
      <c r="A267" s="9">
        <v>264</v>
      </c>
      <c r="B267" s="18" t="s">
        <v>861</v>
      </c>
      <c r="C267" s="18" t="s">
        <v>862</v>
      </c>
      <c r="D267" s="21" t="s">
        <v>261</v>
      </c>
      <c r="E267" s="21" t="s">
        <v>848</v>
      </c>
      <c r="F267" s="9">
        <v>1</v>
      </c>
      <c r="G267" s="20" t="s">
        <v>863</v>
      </c>
      <c r="H267" s="11">
        <f t="shared" si="15"/>
        <v>22.977</v>
      </c>
      <c r="I267" s="11">
        <v>81.78200000000001</v>
      </c>
      <c r="J267" s="11">
        <f t="shared" si="16"/>
        <v>57.247400000000006</v>
      </c>
      <c r="K267" s="11">
        <v>80.23</v>
      </c>
      <c r="L267" s="13">
        <f>SUMPRODUCT(($D:$D=D267)*(E:E=E267)*($K:$K&gt;K267))+1</f>
        <v>3</v>
      </c>
    </row>
    <row r="268" spans="1:12" s="1" customFormat="1" ht="18" customHeight="1">
      <c r="A268" s="9">
        <v>265</v>
      </c>
      <c r="B268" s="18" t="s">
        <v>864</v>
      </c>
      <c r="C268" s="18" t="s">
        <v>865</v>
      </c>
      <c r="D268" s="21" t="s">
        <v>469</v>
      </c>
      <c r="E268" s="21" t="s">
        <v>848</v>
      </c>
      <c r="F268" s="9">
        <v>1</v>
      </c>
      <c r="G268" s="20" t="s">
        <v>866</v>
      </c>
      <c r="H268" s="11">
        <f t="shared" si="15"/>
        <v>24.435</v>
      </c>
      <c r="I268" s="11">
        <v>82.522</v>
      </c>
      <c r="J268" s="11">
        <v>57.76</v>
      </c>
      <c r="K268" s="11">
        <f t="shared" si="14"/>
        <v>82.195</v>
      </c>
      <c r="L268" s="13">
        <f>SUMPRODUCT(($D:$D=D268)*(E:E=E268)*($K:$K&gt;K268))+1</f>
        <v>1</v>
      </c>
    </row>
    <row r="269" spans="1:12" s="1" customFormat="1" ht="18" customHeight="1">
      <c r="A269" s="9">
        <v>266</v>
      </c>
      <c r="B269" s="18" t="s">
        <v>867</v>
      </c>
      <c r="C269" s="18" t="s">
        <v>868</v>
      </c>
      <c r="D269" s="21" t="s">
        <v>469</v>
      </c>
      <c r="E269" s="21" t="s">
        <v>848</v>
      </c>
      <c r="F269" s="9">
        <v>1</v>
      </c>
      <c r="G269" s="20" t="s">
        <v>869</v>
      </c>
      <c r="H269" s="11">
        <f t="shared" si="15"/>
        <v>22.395</v>
      </c>
      <c r="I269" s="11">
        <v>73.456</v>
      </c>
      <c r="J269" s="11">
        <f t="shared" si="16"/>
        <v>51.4192</v>
      </c>
      <c r="K269" s="11">
        <v>73.82</v>
      </c>
      <c r="L269" s="13">
        <f>SUMPRODUCT(($D:$D=D269)*(E:E=E269)*($K:$K&gt;K269))+1</f>
        <v>2</v>
      </c>
    </row>
    <row r="270" spans="1:12" s="1" customFormat="1" ht="18" customHeight="1">
      <c r="A270" s="9">
        <v>267</v>
      </c>
      <c r="B270" s="18" t="s">
        <v>870</v>
      </c>
      <c r="C270" s="18" t="s">
        <v>871</v>
      </c>
      <c r="D270" s="21" t="s">
        <v>469</v>
      </c>
      <c r="E270" s="21" t="s">
        <v>848</v>
      </c>
      <c r="F270" s="9">
        <v>1</v>
      </c>
      <c r="G270" s="20" t="s">
        <v>837</v>
      </c>
      <c r="H270" s="11">
        <f t="shared" si="15"/>
        <v>23.465999999999998</v>
      </c>
      <c r="I270" s="11">
        <v>0</v>
      </c>
      <c r="J270" s="11">
        <f t="shared" si="16"/>
        <v>0</v>
      </c>
      <c r="K270" s="11">
        <f t="shared" si="14"/>
        <v>23.465999999999998</v>
      </c>
      <c r="L270" s="13">
        <f>SUMPRODUCT(($D:$D=D270)*(E:E=E270)*($K:$K&gt;K270))+1</f>
        <v>3</v>
      </c>
    </row>
    <row r="271" spans="1:12" s="1" customFormat="1" ht="18" customHeight="1">
      <c r="A271" s="9">
        <v>268</v>
      </c>
      <c r="B271" s="18" t="s">
        <v>872</v>
      </c>
      <c r="C271" s="18" t="s">
        <v>873</v>
      </c>
      <c r="D271" s="21" t="s">
        <v>268</v>
      </c>
      <c r="E271" s="21" t="s">
        <v>848</v>
      </c>
      <c r="F271" s="9">
        <v>1</v>
      </c>
      <c r="G271" s="20" t="s">
        <v>874</v>
      </c>
      <c r="H271" s="11">
        <f t="shared" si="15"/>
        <v>25.979999999999997</v>
      </c>
      <c r="I271" s="11">
        <v>78.526</v>
      </c>
      <c r="J271" s="11">
        <f t="shared" si="16"/>
        <v>54.968199999999996</v>
      </c>
      <c r="K271" s="11">
        <f t="shared" si="14"/>
        <v>80.94819999999999</v>
      </c>
      <c r="L271" s="13">
        <f>SUMPRODUCT(($D:$D=D271)*(E:E=E271)*($K:$K&gt;K271))+1</f>
        <v>1</v>
      </c>
    </row>
    <row r="272" spans="1:12" s="1" customFormat="1" ht="18" customHeight="1">
      <c r="A272" s="9">
        <v>269</v>
      </c>
      <c r="B272" s="18" t="s">
        <v>875</v>
      </c>
      <c r="C272" s="18" t="s">
        <v>876</v>
      </c>
      <c r="D272" s="21" t="s">
        <v>268</v>
      </c>
      <c r="E272" s="21" t="s">
        <v>848</v>
      </c>
      <c r="F272" s="9">
        <v>1</v>
      </c>
      <c r="G272" s="20" t="s">
        <v>877</v>
      </c>
      <c r="H272" s="11">
        <f t="shared" si="15"/>
        <v>23.682</v>
      </c>
      <c r="I272" s="11">
        <v>78.044</v>
      </c>
      <c r="J272" s="11">
        <f t="shared" si="16"/>
        <v>54.630799999999994</v>
      </c>
      <c r="K272" s="11">
        <f t="shared" si="14"/>
        <v>78.3128</v>
      </c>
      <c r="L272" s="13">
        <f>SUMPRODUCT(($D:$D=D272)*(E:E=E272)*($K:$K&gt;K272))+1</f>
        <v>2</v>
      </c>
    </row>
    <row r="273" spans="1:12" s="1" customFormat="1" ht="18" customHeight="1">
      <c r="A273" s="9">
        <v>270</v>
      </c>
      <c r="B273" s="18" t="s">
        <v>878</v>
      </c>
      <c r="C273" s="18" t="s">
        <v>879</v>
      </c>
      <c r="D273" s="21" t="s">
        <v>268</v>
      </c>
      <c r="E273" s="21" t="s">
        <v>848</v>
      </c>
      <c r="F273" s="9">
        <v>1</v>
      </c>
      <c r="G273" s="20" t="s">
        <v>880</v>
      </c>
      <c r="H273" s="11">
        <f t="shared" si="15"/>
        <v>25.662000000000003</v>
      </c>
      <c r="I273" s="11">
        <v>74.80799999999999</v>
      </c>
      <c r="J273" s="11">
        <f t="shared" si="16"/>
        <v>52.36559999999999</v>
      </c>
      <c r="K273" s="11">
        <f t="shared" si="14"/>
        <v>78.02759999999999</v>
      </c>
      <c r="L273" s="13">
        <f>SUMPRODUCT(($D:$D=D273)*(E:E=E273)*($K:$K&gt;K273))+1</f>
        <v>3</v>
      </c>
    </row>
  </sheetData>
  <sheetProtection/>
  <mergeCells count="3">
    <mergeCell ref="A1:L1"/>
    <mergeCell ref="F2:G2"/>
    <mergeCell ref="H2:K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2020-11-22T07:49:47Z</cp:lastPrinted>
  <dcterms:created xsi:type="dcterms:W3CDTF">2020-11-22T04:46:05Z</dcterms:created>
  <dcterms:modified xsi:type="dcterms:W3CDTF">2020-11-23T01:20:07Z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