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40" windowHeight="12540"/>
  </bookViews>
  <sheets>
    <sheet name="1" sheetId="4" r:id="rId1"/>
  </sheets>
  <definedNames>
    <definedName name="_xlnm._FilterDatabase" localSheetId="0" hidden="1">'1'!$A$3:$B$284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<sst xmlns="http://schemas.openxmlformats.org/spreadsheetml/2006/main" count="284" uniqueCount="28">
  <si>
    <t>沧县2020年农村中小学幼儿园教师招聘拟聘人员名单</t>
  </si>
  <si>
    <t>职位代码</t>
  </si>
  <si>
    <t>准考证号</t>
  </si>
  <si>
    <t>12-小学语文</t>
  </si>
  <si>
    <t>13-小学数学</t>
  </si>
  <si>
    <t>14-小学英语</t>
  </si>
  <si>
    <t>22-小学语文</t>
  </si>
  <si>
    <t>23-小学数学</t>
  </si>
  <si>
    <t>24-小学英语</t>
  </si>
  <si>
    <t>32-小学语文</t>
  </si>
  <si>
    <t>33-小学数学</t>
  </si>
  <si>
    <t>34-小学英语</t>
  </si>
  <si>
    <t>42-小学语文</t>
  </si>
  <si>
    <t>43-小学数学</t>
  </si>
  <si>
    <t>44-小学英语</t>
  </si>
  <si>
    <t>51-小学音乐</t>
  </si>
  <si>
    <t>52-小学体育</t>
  </si>
  <si>
    <t>53-小学美术</t>
  </si>
  <si>
    <t>61-初中语文</t>
  </si>
  <si>
    <t>62-初中数学</t>
  </si>
  <si>
    <t>63-初中英语</t>
  </si>
  <si>
    <t>64-初中物理</t>
  </si>
  <si>
    <t>65-初中政治</t>
  </si>
  <si>
    <t>66-初中历史</t>
  </si>
  <si>
    <t>11-幼儿教师</t>
  </si>
  <si>
    <t>21-幼儿教师</t>
  </si>
  <si>
    <t>31-幼儿教师</t>
  </si>
  <si>
    <t>41-幼儿教师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</si>
</sst>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2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20" borderId="4" applyNumberFormat="0" applyAlignment="0" applyProtection="0">
      <alignment vertical="center"/>
    </xf>
    <xf numFmtId="0" fontId="16" fillId="20" borderId="3" applyNumberFormat="0" applyAlignment="0" applyProtection="0">
      <alignment vertical="center"/>
    </xf>
    <xf numFmtId="0" fontId="18" fillId="21" borderId="5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84"/>
  <sheetViews>
    <sheetView tabSelected="1" workbookViewId="0">
      <pane xSplit="2" ySplit="3" topLeftCell="E4" activePane="bottomRight" state="frozen"/>
      <selection/>
      <selection pane="topRight"/>
      <selection pane="bottomLeft"/>
      <selection pane="bottomRight" activeCell="B6" sqref="B6"/>
    </sheetView>
  </sheetViews>
  <sheetFormatPr defaultColWidth="9" defaultRowHeight="12" outlineLevelCol="1"/>
  <cols>
    <col min="1" max="1" width="31" style="3" customWidth="1"/>
    <col min="2" max="2" width="30.875" style="3" customWidth="1"/>
    <col min="3" max="16384" width="9" style="3"/>
  </cols>
  <sheetData>
    <row r="1" ht="25.5" spans="1:2">
      <c r="A1" s="4" t="s">
        <v>0</v>
      </c>
      <c r="B1" s="4"/>
    </row>
    <row r="2" s="1" customFormat="1" ht="20" customHeight="1"/>
    <row r="3" ht="24" customHeight="1" spans="1:2">
      <c r="A3" s="5" t="s">
        <v>1</v>
      </c>
      <c r="B3" s="5" t="s">
        <v>2</v>
      </c>
    </row>
    <row r="4" s="2" customFormat="1" ht="24" customHeight="1" spans="1:2">
      <c r="A4" s="6" t="s">
        <v>3</v>
      </c>
      <c r="B4" s="6" t="str">
        <f>"2610720"</f>
        <v>2610720</v>
      </c>
    </row>
    <row r="5" s="2" customFormat="1" ht="24" customHeight="1" spans="1:2">
      <c r="A5" s="6" t="s">
        <v>3</v>
      </c>
      <c r="B5" s="6" t="str">
        <f>"2610221"</f>
        <v>2610221</v>
      </c>
    </row>
    <row r="6" s="2" customFormat="1" ht="24" customHeight="1" spans="1:2">
      <c r="A6" s="6" t="s">
        <v>3</v>
      </c>
      <c r="B6" s="6" t="str">
        <f>"2610123"</f>
        <v>2610123</v>
      </c>
    </row>
    <row r="7" s="2" customFormat="1" ht="24" customHeight="1" spans="1:2">
      <c r="A7" s="6" t="s">
        <v>3</v>
      </c>
      <c r="B7" s="6" t="str">
        <f>"2610524"</f>
        <v>2610524</v>
      </c>
    </row>
    <row r="8" s="2" customFormat="1" ht="24" customHeight="1" spans="1:2">
      <c r="A8" s="6" t="s">
        <v>3</v>
      </c>
      <c r="B8" s="6" t="str">
        <f>"2610913"</f>
        <v>2610913</v>
      </c>
    </row>
    <row r="9" s="2" customFormat="1" ht="24" customHeight="1" spans="1:2">
      <c r="A9" s="6" t="s">
        <v>3</v>
      </c>
      <c r="B9" s="6" t="str">
        <f>"2610729"</f>
        <v>2610729</v>
      </c>
    </row>
    <row r="10" s="2" customFormat="1" ht="24" customHeight="1" spans="1:2">
      <c r="A10" s="6" t="s">
        <v>3</v>
      </c>
      <c r="B10" s="6" t="str">
        <f>"2610724"</f>
        <v>2610724</v>
      </c>
    </row>
    <row r="11" s="2" customFormat="1" ht="24" customHeight="1" spans="1:2">
      <c r="A11" s="6" t="s">
        <v>3</v>
      </c>
      <c r="B11" s="6" t="str">
        <f>"2610114"</f>
        <v>2610114</v>
      </c>
    </row>
    <row r="12" s="2" customFormat="1" ht="24" customHeight="1" spans="1:2">
      <c r="A12" s="6" t="s">
        <v>3</v>
      </c>
      <c r="B12" s="6" t="str">
        <f>"2610713"</f>
        <v>2610713</v>
      </c>
    </row>
    <row r="13" s="2" customFormat="1" ht="24" customHeight="1" spans="1:2">
      <c r="A13" s="6" t="s">
        <v>4</v>
      </c>
      <c r="B13" s="6" t="str">
        <f>"2611110"</f>
        <v>2611110</v>
      </c>
    </row>
    <row r="14" s="2" customFormat="1" ht="24" customHeight="1" spans="1:2">
      <c r="A14" s="6" t="s">
        <v>4</v>
      </c>
      <c r="B14" s="6" t="str">
        <f>"2611211"</f>
        <v>2611211</v>
      </c>
    </row>
    <row r="15" s="2" customFormat="1" ht="24" customHeight="1" spans="1:2">
      <c r="A15" s="6" t="s">
        <v>4</v>
      </c>
      <c r="B15" s="6" t="str">
        <f>"2611006"</f>
        <v>2611006</v>
      </c>
    </row>
    <row r="16" s="2" customFormat="1" ht="24" customHeight="1" spans="1:2">
      <c r="A16" s="6" t="s">
        <v>4</v>
      </c>
      <c r="B16" s="6" t="str">
        <f>"2611306"</f>
        <v>2611306</v>
      </c>
    </row>
    <row r="17" s="2" customFormat="1" ht="24" customHeight="1" spans="1:2">
      <c r="A17" s="6" t="s">
        <v>4</v>
      </c>
      <c r="B17" s="6" t="str">
        <f>"2611107"</f>
        <v>2611107</v>
      </c>
    </row>
    <row r="18" s="2" customFormat="1" ht="24" customHeight="1" spans="1:2">
      <c r="A18" s="6" t="s">
        <v>4</v>
      </c>
      <c r="B18" s="6" t="str">
        <f>"2611004"</f>
        <v>2611004</v>
      </c>
    </row>
    <row r="19" s="2" customFormat="1" ht="24" customHeight="1" spans="1:2">
      <c r="A19" s="6" t="s">
        <v>4</v>
      </c>
      <c r="B19" s="6" t="str">
        <f>"2611215"</f>
        <v>2611215</v>
      </c>
    </row>
    <row r="20" s="2" customFormat="1" ht="24" customHeight="1" spans="1:2">
      <c r="A20" s="6" t="s">
        <v>4</v>
      </c>
      <c r="B20" s="6" t="str">
        <f>"2611318"</f>
        <v>2611318</v>
      </c>
    </row>
    <row r="21" s="2" customFormat="1" ht="24" customHeight="1" spans="1:2">
      <c r="A21" s="6" t="s">
        <v>5</v>
      </c>
      <c r="B21" s="6" t="str">
        <f>"2611718"</f>
        <v>2611718</v>
      </c>
    </row>
    <row r="22" s="2" customFormat="1" ht="24" customHeight="1" spans="1:2">
      <c r="A22" s="6" t="s">
        <v>5</v>
      </c>
      <c r="B22" s="6" t="str">
        <f>"2611727"</f>
        <v>2611727</v>
      </c>
    </row>
    <row r="23" s="2" customFormat="1" ht="24" customHeight="1" spans="1:2">
      <c r="A23" s="6" t="s">
        <v>6</v>
      </c>
      <c r="B23" s="6" t="str">
        <f>"2612212"</f>
        <v>2612212</v>
      </c>
    </row>
    <row r="24" s="2" customFormat="1" ht="24" customHeight="1" spans="1:2">
      <c r="A24" s="6" t="s">
        <v>6</v>
      </c>
      <c r="B24" s="6" t="str">
        <f>"2612220"</f>
        <v>2612220</v>
      </c>
    </row>
    <row r="25" s="2" customFormat="1" ht="24" customHeight="1" spans="1:2">
      <c r="A25" s="6" t="s">
        <v>6</v>
      </c>
      <c r="B25" s="6" t="str">
        <f>"2612115"</f>
        <v>2612115</v>
      </c>
    </row>
    <row r="26" s="2" customFormat="1" ht="24" customHeight="1" spans="1:2">
      <c r="A26" s="6" t="s">
        <v>6</v>
      </c>
      <c r="B26" s="6" t="str">
        <f>"2612707"</f>
        <v>2612707</v>
      </c>
    </row>
    <row r="27" s="2" customFormat="1" ht="24" customHeight="1" spans="1:2">
      <c r="A27" s="6" t="s">
        <v>6</v>
      </c>
      <c r="B27" s="6" t="str">
        <f>"2612715"</f>
        <v>2612715</v>
      </c>
    </row>
    <row r="28" s="2" customFormat="1" ht="24" customHeight="1" spans="1:2">
      <c r="A28" s="6" t="s">
        <v>6</v>
      </c>
      <c r="B28" s="6" t="str">
        <f>"2612026"</f>
        <v>2612026</v>
      </c>
    </row>
    <row r="29" s="2" customFormat="1" ht="24" customHeight="1" spans="1:2">
      <c r="A29" s="6" t="s">
        <v>6</v>
      </c>
      <c r="B29" s="6" t="str">
        <f>"2612403"</f>
        <v>2612403</v>
      </c>
    </row>
    <row r="30" s="2" customFormat="1" ht="24" customHeight="1" spans="1:2">
      <c r="A30" s="6" t="s">
        <v>6</v>
      </c>
      <c r="B30" s="6" t="str">
        <f>"2612502"</f>
        <v>2612502</v>
      </c>
    </row>
    <row r="31" s="2" customFormat="1" ht="24" customHeight="1" spans="1:2">
      <c r="A31" s="6" t="s">
        <v>6</v>
      </c>
      <c r="B31" s="6" t="str">
        <f>"2612221"</f>
        <v>2612221</v>
      </c>
    </row>
    <row r="32" s="2" customFormat="1" ht="24" customHeight="1" spans="1:2">
      <c r="A32" s="6" t="s">
        <v>6</v>
      </c>
      <c r="B32" s="6" t="str">
        <f>"2612330"</f>
        <v>2612330</v>
      </c>
    </row>
    <row r="33" s="2" customFormat="1" ht="24" customHeight="1" spans="1:2">
      <c r="A33" s="6" t="s">
        <v>6</v>
      </c>
      <c r="B33" s="6" t="str">
        <f>"2612419"</f>
        <v>2612419</v>
      </c>
    </row>
    <row r="34" s="2" customFormat="1" ht="24" customHeight="1" spans="1:2">
      <c r="A34" s="6" t="s">
        <v>6</v>
      </c>
      <c r="B34" s="6" t="str">
        <f>"2612714"</f>
        <v>2612714</v>
      </c>
    </row>
    <row r="35" s="2" customFormat="1" ht="24" customHeight="1" spans="1:2">
      <c r="A35" s="6" t="s">
        <v>7</v>
      </c>
      <c r="B35" s="6" t="str">
        <f>"2613218"</f>
        <v>2613218</v>
      </c>
    </row>
    <row r="36" s="2" customFormat="1" ht="24" customHeight="1" spans="1:2">
      <c r="A36" s="6" t="s">
        <v>7</v>
      </c>
      <c r="B36" s="6" t="str">
        <f>"2613201"</f>
        <v>2613201</v>
      </c>
    </row>
    <row r="37" s="2" customFormat="1" ht="24" customHeight="1" spans="1:2">
      <c r="A37" s="6" t="s">
        <v>7</v>
      </c>
      <c r="B37" s="6" t="str">
        <f>"2613101"</f>
        <v>2613101</v>
      </c>
    </row>
    <row r="38" s="2" customFormat="1" ht="24" customHeight="1" spans="1:2">
      <c r="A38" s="6" t="s">
        <v>7</v>
      </c>
      <c r="B38" s="6" t="str">
        <f>"2613202"</f>
        <v>2613202</v>
      </c>
    </row>
    <row r="39" s="2" customFormat="1" ht="24" customHeight="1" spans="1:2">
      <c r="A39" s="6" t="s">
        <v>7</v>
      </c>
      <c r="B39" s="6" t="str">
        <f>"2613329"</f>
        <v>2613329</v>
      </c>
    </row>
    <row r="40" s="2" customFormat="1" ht="24" customHeight="1" spans="1:2">
      <c r="A40" s="6" t="s">
        <v>8</v>
      </c>
      <c r="B40" s="6" t="str">
        <f>"2613804"</f>
        <v>2613804</v>
      </c>
    </row>
    <row r="41" s="2" customFormat="1" ht="24" customHeight="1" spans="1:2">
      <c r="A41" s="6" t="s">
        <v>8</v>
      </c>
      <c r="B41" s="6" t="str">
        <f>"2613904"</f>
        <v>2613904</v>
      </c>
    </row>
    <row r="42" s="2" customFormat="1" ht="24" customHeight="1" spans="1:2">
      <c r="A42" s="6" t="s">
        <v>8</v>
      </c>
      <c r="B42" s="6" t="str">
        <f>"2613512"</f>
        <v>2613512</v>
      </c>
    </row>
    <row r="43" s="2" customFormat="1" ht="24" customHeight="1" spans="1:2">
      <c r="A43" s="6" t="s">
        <v>8</v>
      </c>
      <c r="B43" s="6" t="str">
        <f>"2613813"</f>
        <v>2613813</v>
      </c>
    </row>
    <row r="44" s="2" customFormat="1" ht="24" customHeight="1" spans="1:2">
      <c r="A44" s="6" t="s">
        <v>8</v>
      </c>
      <c r="B44" s="6" t="str">
        <f>"2613918"</f>
        <v>2613918</v>
      </c>
    </row>
    <row r="45" s="2" customFormat="1" ht="24" customHeight="1" spans="1:2">
      <c r="A45" s="6" t="s">
        <v>8</v>
      </c>
      <c r="B45" s="6" t="str">
        <f>"2613802"</f>
        <v>2613802</v>
      </c>
    </row>
    <row r="46" s="2" customFormat="1" ht="24" customHeight="1" spans="1:2">
      <c r="A46" s="6" t="s">
        <v>8</v>
      </c>
      <c r="B46" s="6" t="str">
        <f>"2613803"</f>
        <v>2613803</v>
      </c>
    </row>
    <row r="47" s="2" customFormat="1" ht="24" customHeight="1" spans="1:2">
      <c r="A47" s="6" t="s">
        <v>9</v>
      </c>
      <c r="B47" s="6" t="str">
        <f>"2614003"</f>
        <v>2614003</v>
      </c>
    </row>
    <row r="48" s="2" customFormat="1" ht="24" customHeight="1" spans="1:2">
      <c r="A48" s="6" t="s">
        <v>9</v>
      </c>
      <c r="B48" s="6" t="str">
        <f>"2614301"</f>
        <v>2614301</v>
      </c>
    </row>
    <row r="49" s="2" customFormat="1" ht="24" customHeight="1" spans="1:2">
      <c r="A49" s="6" t="s">
        <v>9</v>
      </c>
      <c r="B49" s="6" t="str">
        <f>"2613926"</f>
        <v>2613926</v>
      </c>
    </row>
    <row r="50" s="2" customFormat="1" ht="24" customHeight="1" spans="1:2">
      <c r="A50" s="6" t="s">
        <v>9</v>
      </c>
      <c r="B50" s="6" t="str">
        <f>"2614217"</f>
        <v>2614217</v>
      </c>
    </row>
    <row r="51" s="2" customFormat="1" ht="24" customHeight="1" spans="1:2">
      <c r="A51" s="6" t="s">
        <v>9</v>
      </c>
      <c r="B51" s="6" t="str">
        <f>"2614307"</f>
        <v>2614307</v>
      </c>
    </row>
    <row r="52" s="2" customFormat="1" ht="24" customHeight="1" spans="1:2">
      <c r="A52" s="6" t="s">
        <v>10</v>
      </c>
      <c r="B52" s="6" t="str">
        <f>"2614508"</f>
        <v>2614508</v>
      </c>
    </row>
    <row r="53" s="2" customFormat="1" ht="24" customHeight="1" spans="1:2">
      <c r="A53" s="6" t="s">
        <v>10</v>
      </c>
      <c r="B53" s="6" t="str">
        <f>"2614325"</f>
        <v>2614325</v>
      </c>
    </row>
    <row r="54" s="2" customFormat="1" ht="24" customHeight="1" spans="1:2">
      <c r="A54" s="6" t="s">
        <v>10</v>
      </c>
      <c r="B54" s="6" t="str">
        <f>"2614510"</f>
        <v>2614510</v>
      </c>
    </row>
    <row r="55" s="2" customFormat="1" ht="24" customHeight="1" spans="1:2">
      <c r="A55" s="6" t="s">
        <v>11</v>
      </c>
      <c r="B55" s="6" t="str">
        <f>"2614626"</f>
        <v>2614626</v>
      </c>
    </row>
    <row r="56" s="2" customFormat="1" ht="24" customHeight="1" spans="1:2">
      <c r="A56" s="6" t="s">
        <v>11</v>
      </c>
      <c r="B56" s="6" t="str">
        <f>"2614702"</f>
        <v>2614702</v>
      </c>
    </row>
    <row r="57" s="2" customFormat="1" ht="24" customHeight="1" spans="1:2">
      <c r="A57" s="6" t="s">
        <v>12</v>
      </c>
      <c r="B57" s="6" t="str">
        <f>"2615702"</f>
        <v>2615702</v>
      </c>
    </row>
    <row r="58" s="2" customFormat="1" ht="24" customHeight="1" spans="1:2">
      <c r="A58" s="6" t="s">
        <v>12</v>
      </c>
      <c r="B58" s="6" t="str">
        <f>"2615505"</f>
        <v>2615505</v>
      </c>
    </row>
    <row r="59" s="2" customFormat="1" ht="24" customHeight="1" spans="1:2">
      <c r="A59" s="6" t="s">
        <v>12</v>
      </c>
      <c r="B59" s="6" t="str">
        <f>"2615515"</f>
        <v>2615515</v>
      </c>
    </row>
    <row r="60" s="2" customFormat="1" ht="24" customHeight="1" spans="1:2">
      <c r="A60" s="6" t="s">
        <v>12</v>
      </c>
      <c r="B60" s="6" t="str">
        <f>"2615418"</f>
        <v>2615418</v>
      </c>
    </row>
    <row r="61" s="2" customFormat="1" ht="24" customHeight="1" spans="1:2">
      <c r="A61" s="6" t="s">
        <v>12</v>
      </c>
      <c r="B61" s="6" t="str">
        <f>"2615519"</f>
        <v>2615519</v>
      </c>
    </row>
    <row r="62" s="2" customFormat="1" ht="24" customHeight="1" spans="1:2">
      <c r="A62" s="6" t="s">
        <v>12</v>
      </c>
      <c r="B62" s="6" t="str">
        <f>"2615114"</f>
        <v>2615114</v>
      </c>
    </row>
    <row r="63" s="2" customFormat="1" ht="24" customHeight="1" spans="1:2">
      <c r="A63" s="6" t="s">
        <v>12</v>
      </c>
      <c r="B63" s="6" t="str">
        <f>"2615022"</f>
        <v>2615022</v>
      </c>
    </row>
    <row r="64" s="2" customFormat="1" ht="24" customHeight="1" spans="1:2">
      <c r="A64" s="6" t="s">
        <v>12</v>
      </c>
      <c r="B64" s="6" t="str">
        <f>"2615107"</f>
        <v>2615107</v>
      </c>
    </row>
    <row r="65" s="2" customFormat="1" ht="24" customHeight="1" spans="1:2">
      <c r="A65" s="6" t="s">
        <v>12</v>
      </c>
      <c r="B65" s="6" t="str">
        <f>"2615622"</f>
        <v>2615622</v>
      </c>
    </row>
    <row r="66" s="2" customFormat="1" ht="24" customHeight="1" spans="1:2">
      <c r="A66" s="6" t="s">
        <v>12</v>
      </c>
      <c r="B66" s="6" t="str">
        <f>"2615520"</f>
        <v>2615520</v>
      </c>
    </row>
    <row r="67" s="2" customFormat="1" ht="24" customHeight="1" spans="1:2">
      <c r="A67" s="6" t="s">
        <v>12</v>
      </c>
      <c r="B67" s="6" t="str">
        <f>"2615006"</f>
        <v>2615006</v>
      </c>
    </row>
    <row r="68" s="2" customFormat="1" ht="24" customHeight="1" spans="1:2">
      <c r="A68" s="6" t="s">
        <v>12</v>
      </c>
      <c r="B68" s="6" t="str">
        <f>"2615416"</f>
        <v>2615416</v>
      </c>
    </row>
    <row r="69" s="2" customFormat="1" ht="24" customHeight="1" spans="1:2">
      <c r="A69" s="6" t="s">
        <v>12</v>
      </c>
      <c r="B69" s="6" t="str">
        <f>"2615212"</f>
        <v>2615212</v>
      </c>
    </row>
    <row r="70" s="2" customFormat="1" ht="24" customHeight="1" spans="1:2">
      <c r="A70" s="6" t="s">
        <v>12</v>
      </c>
      <c r="B70" s="6" t="str">
        <f>"2615529"</f>
        <v>2615529</v>
      </c>
    </row>
    <row r="71" s="2" customFormat="1" ht="24" customHeight="1" spans="1:2">
      <c r="A71" s="6" t="s">
        <v>12</v>
      </c>
      <c r="B71" s="6" t="str">
        <f>"2614910"</f>
        <v>2614910</v>
      </c>
    </row>
    <row r="72" s="2" customFormat="1" ht="24" customHeight="1" spans="1:2">
      <c r="A72" s="6" t="s">
        <v>13</v>
      </c>
      <c r="B72" s="6" t="str">
        <f>"2616215"</f>
        <v>2616215</v>
      </c>
    </row>
    <row r="73" s="2" customFormat="1" ht="24" customHeight="1" spans="1:2">
      <c r="A73" s="6" t="s">
        <v>13</v>
      </c>
      <c r="B73" s="6" t="str">
        <f>"2616704"</f>
        <v>2616704</v>
      </c>
    </row>
    <row r="74" s="2" customFormat="1" ht="24" customHeight="1" spans="1:2">
      <c r="A74" s="6" t="s">
        <v>13</v>
      </c>
      <c r="B74" s="6" t="str">
        <f>"2616722"</f>
        <v>2616722</v>
      </c>
    </row>
    <row r="75" s="2" customFormat="1" ht="24" customHeight="1" spans="1:2">
      <c r="A75" s="6" t="s">
        <v>13</v>
      </c>
      <c r="B75" s="6" t="str">
        <f>"2616103"</f>
        <v>2616103</v>
      </c>
    </row>
    <row r="76" s="2" customFormat="1" ht="24" customHeight="1" spans="1:2">
      <c r="A76" s="6" t="s">
        <v>13</v>
      </c>
      <c r="B76" s="6" t="str">
        <f>"2616121"</f>
        <v>2616121</v>
      </c>
    </row>
    <row r="77" s="2" customFormat="1" ht="24" customHeight="1" spans="1:2">
      <c r="A77" s="6" t="s">
        <v>13</v>
      </c>
      <c r="B77" s="6" t="str">
        <f>"2616005"</f>
        <v>2616005</v>
      </c>
    </row>
    <row r="78" s="2" customFormat="1" ht="24" customHeight="1" spans="1:2">
      <c r="A78" s="6" t="s">
        <v>13</v>
      </c>
      <c r="B78" s="6" t="str">
        <f>"2616615"</f>
        <v>2616615</v>
      </c>
    </row>
    <row r="79" s="2" customFormat="1" ht="24" customHeight="1" spans="1:2">
      <c r="A79" s="6" t="s">
        <v>13</v>
      </c>
      <c r="B79" s="6" t="str">
        <f>"2616518"</f>
        <v>2616518</v>
      </c>
    </row>
    <row r="80" s="2" customFormat="1" ht="24" customHeight="1" spans="1:2">
      <c r="A80" s="6" t="s">
        <v>13</v>
      </c>
      <c r="B80" s="6" t="str">
        <f>"2616023"</f>
        <v>2616023</v>
      </c>
    </row>
    <row r="81" s="2" customFormat="1" ht="24" customHeight="1" spans="1:2">
      <c r="A81" s="6" t="s">
        <v>13</v>
      </c>
      <c r="B81" s="6" t="str">
        <f>"2616307"</f>
        <v>2616307</v>
      </c>
    </row>
    <row r="82" s="2" customFormat="1" ht="24" customHeight="1" spans="1:2">
      <c r="A82" s="6" t="s">
        <v>13</v>
      </c>
      <c r="B82" s="6" t="str">
        <f>"2616330"</f>
        <v>2616330</v>
      </c>
    </row>
    <row r="83" s="2" customFormat="1" ht="24" customHeight="1" spans="1:2">
      <c r="A83" s="6" t="s">
        <v>13</v>
      </c>
      <c r="B83" s="6" t="str">
        <f>"2616728"</f>
        <v>2616728</v>
      </c>
    </row>
    <row r="84" s="2" customFormat="1" ht="24" customHeight="1" spans="1:2">
      <c r="A84" s="6" t="s">
        <v>13</v>
      </c>
      <c r="B84" s="6" t="str">
        <f>"2616025"</f>
        <v>2616025</v>
      </c>
    </row>
    <row r="85" s="2" customFormat="1" ht="24" customHeight="1" spans="1:2">
      <c r="A85" s="6" t="s">
        <v>14</v>
      </c>
      <c r="B85" s="6" t="str">
        <f>"2620106"</f>
        <v>2620106</v>
      </c>
    </row>
    <row r="86" s="2" customFormat="1" ht="24" customHeight="1" spans="1:2">
      <c r="A86" s="6" t="s">
        <v>14</v>
      </c>
      <c r="B86" s="6" t="str">
        <f>"2617029"</f>
        <v>2617029</v>
      </c>
    </row>
    <row r="87" s="2" customFormat="1" ht="24" customHeight="1" spans="1:2">
      <c r="A87" s="6" t="s">
        <v>14</v>
      </c>
      <c r="B87" s="6" t="str">
        <f>"2616912"</f>
        <v>2616912</v>
      </c>
    </row>
    <row r="88" s="2" customFormat="1" ht="24" customHeight="1" spans="1:2">
      <c r="A88" s="6" t="s">
        <v>14</v>
      </c>
      <c r="B88" s="6" t="str">
        <f>"2620207"</f>
        <v>2620207</v>
      </c>
    </row>
    <row r="89" s="2" customFormat="1" ht="24" customHeight="1" spans="1:2">
      <c r="A89" s="6" t="s">
        <v>14</v>
      </c>
      <c r="B89" s="6" t="str">
        <f>"2617021"</f>
        <v>2617021</v>
      </c>
    </row>
    <row r="90" s="2" customFormat="1" ht="24" customHeight="1" spans="1:2">
      <c r="A90" s="6" t="s">
        <v>14</v>
      </c>
      <c r="B90" s="6" t="str">
        <f>"2617112"</f>
        <v>2617112</v>
      </c>
    </row>
    <row r="91" s="2" customFormat="1" ht="24" customHeight="1" spans="1:2">
      <c r="A91" s="6" t="s">
        <v>14</v>
      </c>
      <c r="B91" s="6" t="str">
        <f>"2617125"</f>
        <v>2617125</v>
      </c>
    </row>
    <row r="92" s="2" customFormat="1" ht="24" customHeight="1" spans="1:2">
      <c r="A92" s="6" t="s">
        <v>14</v>
      </c>
      <c r="B92" s="6" t="str">
        <f>"2616917"</f>
        <v>2616917</v>
      </c>
    </row>
    <row r="93" s="2" customFormat="1" ht="24" customHeight="1" spans="1:2">
      <c r="A93" s="6" t="s">
        <v>14</v>
      </c>
      <c r="B93" s="6" t="str">
        <f>"2617020"</f>
        <v>2617020</v>
      </c>
    </row>
    <row r="94" s="2" customFormat="1" ht="24" customHeight="1" spans="1:2">
      <c r="A94" s="6" t="s">
        <v>15</v>
      </c>
      <c r="B94" s="6" t="str">
        <f>"2620510"</f>
        <v>2620510</v>
      </c>
    </row>
    <row r="95" s="2" customFormat="1" ht="24" customHeight="1" spans="1:2">
      <c r="A95" s="6" t="s">
        <v>15</v>
      </c>
      <c r="B95" s="6" t="str">
        <f>"2620404"</f>
        <v>2620404</v>
      </c>
    </row>
    <row r="96" s="2" customFormat="1" ht="24" customHeight="1" spans="1:2">
      <c r="A96" s="6" t="s">
        <v>15</v>
      </c>
      <c r="B96" s="6" t="str">
        <f>"2620416"</f>
        <v>2620416</v>
      </c>
    </row>
    <row r="97" s="2" customFormat="1" ht="24" customHeight="1" spans="1:2">
      <c r="A97" s="6" t="s">
        <v>15</v>
      </c>
      <c r="B97" s="6" t="str">
        <f>"2620429"</f>
        <v>2620429</v>
      </c>
    </row>
    <row r="98" s="2" customFormat="1" ht="24" customHeight="1" spans="1:2">
      <c r="A98" s="6" t="s">
        <v>15</v>
      </c>
      <c r="B98" s="6" t="str">
        <f>"2620406"</f>
        <v>2620406</v>
      </c>
    </row>
    <row r="99" s="2" customFormat="1" ht="24" customHeight="1" spans="1:2">
      <c r="A99" s="6" t="s">
        <v>15</v>
      </c>
      <c r="B99" s="6" t="str">
        <f>"2620413"</f>
        <v>2620413</v>
      </c>
    </row>
    <row r="100" s="2" customFormat="1" ht="24" customHeight="1" spans="1:2">
      <c r="A100" s="6" t="s">
        <v>15</v>
      </c>
      <c r="B100" s="6" t="str">
        <f>"2620325"</f>
        <v>2620325</v>
      </c>
    </row>
    <row r="101" s="2" customFormat="1" ht="24" customHeight="1" spans="1:2">
      <c r="A101" s="6" t="s">
        <v>15</v>
      </c>
      <c r="B101" s="6" t="str">
        <f>"2620319"</f>
        <v>2620319</v>
      </c>
    </row>
    <row r="102" s="2" customFormat="1" ht="24" customHeight="1" spans="1:2">
      <c r="A102" s="6" t="s">
        <v>16</v>
      </c>
      <c r="B102" s="6" t="str">
        <f>"2620603"</f>
        <v>2620603</v>
      </c>
    </row>
    <row r="103" s="2" customFormat="1" ht="24" customHeight="1" spans="1:2">
      <c r="A103" s="6" t="s">
        <v>16</v>
      </c>
      <c r="B103" s="6" t="str">
        <f>"2620604"</f>
        <v>2620604</v>
      </c>
    </row>
    <row r="104" s="2" customFormat="1" ht="24" customHeight="1" spans="1:2">
      <c r="A104" s="6" t="s">
        <v>16</v>
      </c>
      <c r="B104" s="6" t="str">
        <f>"2620729"</f>
        <v>2620729</v>
      </c>
    </row>
    <row r="105" s="2" customFormat="1" ht="24" customHeight="1" spans="1:2">
      <c r="A105" s="6" t="s">
        <v>16</v>
      </c>
      <c r="B105" s="6" t="str">
        <f>"2620701"</f>
        <v>2620701</v>
      </c>
    </row>
    <row r="106" s="2" customFormat="1" ht="24" customHeight="1" spans="1:2">
      <c r="A106" s="6" t="s">
        <v>16</v>
      </c>
      <c r="B106" s="6" t="str">
        <f>"2620719"</f>
        <v>2620719</v>
      </c>
    </row>
    <row r="107" s="2" customFormat="1" ht="24" customHeight="1" spans="1:2">
      <c r="A107" s="6" t="s">
        <v>16</v>
      </c>
      <c r="B107" s="6" t="str">
        <f>"2621005"</f>
        <v>2621005</v>
      </c>
    </row>
    <row r="108" s="2" customFormat="1" ht="24" customHeight="1" spans="1:2">
      <c r="A108" s="6" t="s">
        <v>16</v>
      </c>
      <c r="B108" s="6" t="str">
        <f>"2620901"</f>
        <v>2620901</v>
      </c>
    </row>
    <row r="109" s="2" customFormat="1" ht="24" customHeight="1" spans="1:2">
      <c r="A109" s="6" t="s">
        <v>16</v>
      </c>
      <c r="B109" s="6" t="str">
        <f>"2620718"</f>
        <v>2620718</v>
      </c>
    </row>
    <row r="110" s="2" customFormat="1" ht="24" customHeight="1" spans="1:2">
      <c r="A110" s="6" t="s">
        <v>16</v>
      </c>
      <c r="B110" s="6" t="str">
        <f>"2620726"</f>
        <v>2620726</v>
      </c>
    </row>
    <row r="111" s="2" customFormat="1" ht="24" customHeight="1" spans="1:2">
      <c r="A111" s="6" t="s">
        <v>16</v>
      </c>
      <c r="B111" s="6" t="str">
        <f>"2620922"</f>
        <v>2620922</v>
      </c>
    </row>
    <row r="112" s="2" customFormat="1" ht="24" customHeight="1" spans="1:2">
      <c r="A112" s="6" t="s">
        <v>16</v>
      </c>
      <c r="B112" s="6" t="str">
        <f>"2620706"</f>
        <v>2620706</v>
      </c>
    </row>
    <row r="113" s="2" customFormat="1" ht="24" customHeight="1" spans="1:2">
      <c r="A113" s="6" t="s">
        <v>16</v>
      </c>
      <c r="B113" s="6" t="str">
        <f>"2620622"</f>
        <v>2620622</v>
      </c>
    </row>
    <row r="114" s="2" customFormat="1" ht="24" customHeight="1" spans="1:2">
      <c r="A114" s="6" t="s">
        <v>17</v>
      </c>
      <c r="B114" s="6" t="str">
        <f>"2622027"</f>
        <v>2622027</v>
      </c>
    </row>
    <row r="115" s="2" customFormat="1" ht="24" customHeight="1" spans="1:2">
      <c r="A115" s="6" t="s">
        <v>17</v>
      </c>
      <c r="B115" s="6" t="str">
        <f>"2621623"</f>
        <v>2621623</v>
      </c>
    </row>
    <row r="116" s="2" customFormat="1" ht="24" customHeight="1" spans="1:2">
      <c r="A116" s="6" t="s">
        <v>17</v>
      </c>
      <c r="B116" s="6" t="str">
        <f>"2621830"</f>
        <v>2621830</v>
      </c>
    </row>
    <row r="117" s="2" customFormat="1" ht="24" customHeight="1" spans="1:2">
      <c r="A117" s="6" t="s">
        <v>17</v>
      </c>
      <c r="B117" s="6" t="str">
        <f>"2621615"</f>
        <v>2621615</v>
      </c>
    </row>
    <row r="118" s="2" customFormat="1" ht="24" customHeight="1" spans="1:2">
      <c r="A118" s="6" t="s">
        <v>17</v>
      </c>
      <c r="B118" s="6" t="str">
        <f>"2621312"</f>
        <v>2621312</v>
      </c>
    </row>
    <row r="119" s="2" customFormat="1" ht="24" customHeight="1" spans="1:2">
      <c r="A119" s="6" t="s">
        <v>18</v>
      </c>
      <c r="B119" s="6" t="str">
        <f>"2622615"</f>
        <v>2622615</v>
      </c>
    </row>
    <row r="120" s="2" customFormat="1" ht="24" customHeight="1" spans="1:2">
      <c r="A120" s="6" t="s">
        <v>18</v>
      </c>
      <c r="B120" s="6" t="str">
        <f>"2622604"</f>
        <v>2622604</v>
      </c>
    </row>
    <row r="121" s="2" customFormat="1" ht="24" customHeight="1" spans="1:2">
      <c r="A121" s="6" t="s">
        <v>18</v>
      </c>
      <c r="B121" s="6" t="str">
        <f>"2622527"</f>
        <v>2622527</v>
      </c>
    </row>
    <row r="122" s="2" customFormat="1" ht="24" customHeight="1" spans="1:2">
      <c r="A122" s="6" t="s">
        <v>18</v>
      </c>
      <c r="B122" s="6" t="str">
        <f>"2622505"</f>
        <v>2622505</v>
      </c>
    </row>
    <row r="123" s="2" customFormat="1" ht="24" customHeight="1" spans="1:2">
      <c r="A123" s="6" t="s">
        <v>18</v>
      </c>
      <c r="B123" s="6" t="str">
        <f>"2622626"</f>
        <v>2622626</v>
      </c>
    </row>
    <row r="124" s="2" customFormat="1" ht="24" customHeight="1" spans="1:2">
      <c r="A124" s="6" t="s">
        <v>18</v>
      </c>
      <c r="B124" s="6" t="str">
        <f>"2622403"</f>
        <v>2622403</v>
      </c>
    </row>
    <row r="125" s="2" customFormat="1" ht="24" customHeight="1" spans="1:2">
      <c r="A125" s="6" t="s">
        <v>18</v>
      </c>
      <c r="B125" s="6" t="str">
        <f>"2622712"</f>
        <v>2622712</v>
      </c>
    </row>
    <row r="126" s="2" customFormat="1" ht="24" customHeight="1" spans="1:2">
      <c r="A126" s="6" t="s">
        <v>18</v>
      </c>
      <c r="B126" s="6" t="str">
        <f>"2622321"</f>
        <v>2622321</v>
      </c>
    </row>
    <row r="127" s="2" customFormat="1" ht="24" customHeight="1" spans="1:2">
      <c r="A127" s="6" t="s">
        <v>18</v>
      </c>
      <c r="B127" s="6" t="str">
        <f>"2622708"</f>
        <v>2622708</v>
      </c>
    </row>
    <row r="128" s="2" customFormat="1" ht="24" customHeight="1" spans="1:2">
      <c r="A128" s="6" t="s">
        <v>18</v>
      </c>
      <c r="B128" s="6" t="str">
        <f>"2622223"</f>
        <v>2622223</v>
      </c>
    </row>
    <row r="129" s="2" customFormat="1" ht="24" customHeight="1" spans="1:2">
      <c r="A129" s="6" t="s">
        <v>18</v>
      </c>
      <c r="B129" s="6" t="str">
        <f>"2622721"</f>
        <v>2622721</v>
      </c>
    </row>
    <row r="130" s="2" customFormat="1" ht="24" customHeight="1" spans="1:2">
      <c r="A130" s="6" t="s">
        <v>18</v>
      </c>
      <c r="B130" s="6" t="str">
        <f>"2622404"</f>
        <v>2622404</v>
      </c>
    </row>
    <row r="131" s="2" customFormat="1" ht="24" customHeight="1" spans="1:2">
      <c r="A131" s="6" t="s">
        <v>18</v>
      </c>
      <c r="B131" s="6" t="str">
        <f>"2622808"</f>
        <v>2622808</v>
      </c>
    </row>
    <row r="132" s="2" customFormat="1" ht="24" customHeight="1" spans="1:2">
      <c r="A132" s="6" t="s">
        <v>18</v>
      </c>
      <c r="B132" s="6" t="str">
        <f>"2622302"</f>
        <v>2622302</v>
      </c>
    </row>
    <row r="133" s="2" customFormat="1" ht="24" customHeight="1" spans="1:2">
      <c r="A133" s="6" t="s">
        <v>18</v>
      </c>
      <c r="B133" s="6" t="str">
        <f>"2622323"</f>
        <v>2622323</v>
      </c>
    </row>
    <row r="134" s="2" customFormat="1" ht="24" customHeight="1" spans="1:2">
      <c r="A134" s="6" t="s">
        <v>18</v>
      </c>
      <c r="B134" s="6" t="str">
        <f>"2622428"</f>
        <v>2622428</v>
      </c>
    </row>
    <row r="135" s="2" customFormat="1" ht="24" customHeight="1" spans="1:2">
      <c r="A135" s="6" t="s">
        <v>18</v>
      </c>
      <c r="B135" s="6" t="str">
        <f>"2622601"</f>
        <v>2622601</v>
      </c>
    </row>
    <row r="136" s="2" customFormat="1" ht="24" customHeight="1" spans="1:2">
      <c r="A136" s="6" t="s">
        <v>18</v>
      </c>
      <c r="B136" s="6" t="str">
        <f>"2622807"</f>
        <v>2622807</v>
      </c>
    </row>
    <row r="137" s="2" customFormat="1" ht="24" customHeight="1" spans="1:2">
      <c r="A137" s="6" t="s">
        <v>19</v>
      </c>
      <c r="B137" s="6" t="str">
        <f>"2623418"</f>
        <v>2623418</v>
      </c>
    </row>
    <row r="138" s="2" customFormat="1" ht="24" customHeight="1" spans="1:2">
      <c r="A138" s="6" t="s">
        <v>19</v>
      </c>
      <c r="B138" s="6" t="str">
        <f>"2623606"</f>
        <v>2623606</v>
      </c>
    </row>
    <row r="139" s="2" customFormat="1" ht="24" customHeight="1" spans="1:2">
      <c r="A139" s="6" t="s">
        <v>19</v>
      </c>
      <c r="B139" s="6" t="str">
        <f>"2623803"</f>
        <v>2623803</v>
      </c>
    </row>
    <row r="140" s="2" customFormat="1" ht="24" customHeight="1" spans="1:2">
      <c r="A140" s="6" t="s">
        <v>19</v>
      </c>
      <c r="B140" s="6" t="str">
        <f>"2623429"</f>
        <v>2623429</v>
      </c>
    </row>
    <row r="141" s="2" customFormat="1" ht="24" customHeight="1" spans="1:2">
      <c r="A141" s="6" t="s">
        <v>19</v>
      </c>
      <c r="B141" s="6" t="str">
        <f>"2623206"</f>
        <v>2623206</v>
      </c>
    </row>
    <row r="142" s="2" customFormat="1" ht="24" customHeight="1" spans="1:2">
      <c r="A142" s="6" t="s">
        <v>19</v>
      </c>
      <c r="B142" s="6" t="str">
        <f>"2623613"</f>
        <v>2623613</v>
      </c>
    </row>
    <row r="143" s="2" customFormat="1" ht="24" customHeight="1" spans="1:2">
      <c r="A143" s="6" t="s">
        <v>19</v>
      </c>
      <c r="B143" s="6" t="str">
        <f>"2623420"</f>
        <v>2623420</v>
      </c>
    </row>
    <row r="144" s="2" customFormat="1" ht="24" customHeight="1" spans="1:2">
      <c r="A144" s="6" t="s">
        <v>19</v>
      </c>
      <c r="B144" s="6" t="str">
        <f>"2623121"</f>
        <v>2623121</v>
      </c>
    </row>
    <row r="145" s="2" customFormat="1" ht="24" customHeight="1" spans="1:2">
      <c r="A145" s="6" t="s">
        <v>19</v>
      </c>
      <c r="B145" s="6" t="str">
        <f>"2623530"</f>
        <v>2623530</v>
      </c>
    </row>
    <row r="146" s="2" customFormat="1" ht="24" customHeight="1" spans="1:2">
      <c r="A146" s="6" t="s">
        <v>19</v>
      </c>
      <c r="B146" s="6" t="str">
        <f>"2623701"</f>
        <v>2623701</v>
      </c>
    </row>
    <row r="147" s="2" customFormat="1" ht="24" customHeight="1" spans="1:2">
      <c r="A147" s="6" t="s">
        <v>19</v>
      </c>
      <c r="B147" s="6" t="str">
        <f>"2623116"</f>
        <v>2623116</v>
      </c>
    </row>
    <row r="148" s="2" customFormat="1" ht="24" customHeight="1" spans="1:2">
      <c r="A148" s="6" t="s">
        <v>19</v>
      </c>
      <c r="B148" s="6" t="str">
        <f>"2623528"</f>
        <v>2623528</v>
      </c>
    </row>
    <row r="149" s="2" customFormat="1" ht="24" customHeight="1" spans="1:2">
      <c r="A149" s="6" t="s">
        <v>19</v>
      </c>
      <c r="B149" s="6" t="str">
        <f>"2623225"</f>
        <v>2623225</v>
      </c>
    </row>
    <row r="150" s="2" customFormat="1" ht="24" customHeight="1" spans="1:2">
      <c r="A150" s="6" t="s">
        <v>20</v>
      </c>
      <c r="B150" s="6" t="str">
        <f>"2624224"</f>
        <v>2624224</v>
      </c>
    </row>
    <row r="151" s="2" customFormat="1" ht="24" customHeight="1" spans="1:2">
      <c r="A151" s="6" t="s">
        <v>20</v>
      </c>
      <c r="B151" s="6" t="str">
        <f>"2624205"</f>
        <v>2624205</v>
      </c>
    </row>
    <row r="152" s="2" customFormat="1" ht="24" customHeight="1" spans="1:2">
      <c r="A152" s="6" t="s">
        <v>20</v>
      </c>
      <c r="B152" s="6" t="str">
        <f>"2624004"</f>
        <v>2624004</v>
      </c>
    </row>
    <row r="153" s="2" customFormat="1" ht="24" customHeight="1" spans="1:2">
      <c r="A153" s="6" t="s">
        <v>20</v>
      </c>
      <c r="B153" s="6" t="str">
        <f>"2623929"</f>
        <v>2623929</v>
      </c>
    </row>
    <row r="154" s="2" customFormat="1" ht="24" customHeight="1" spans="1:2">
      <c r="A154" s="6" t="s">
        <v>20</v>
      </c>
      <c r="B154" s="6" t="str">
        <f>"2624207"</f>
        <v>2624207</v>
      </c>
    </row>
    <row r="155" s="2" customFormat="1" ht="24" customHeight="1" spans="1:2">
      <c r="A155" s="6" t="s">
        <v>20</v>
      </c>
      <c r="B155" s="6" t="str">
        <f>"2623917"</f>
        <v>2623917</v>
      </c>
    </row>
    <row r="156" s="2" customFormat="1" ht="24" customHeight="1" spans="1:2">
      <c r="A156" s="6" t="s">
        <v>20</v>
      </c>
      <c r="B156" s="6" t="str">
        <f>"2624103"</f>
        <v>2624103</v>
      </c>
    </row>
    <row r="157" s="2" customFormat="1" ht="24" customHeight="1" spans="1:2">
      <c r="A157" s="6" t="s">
        <v>20</v>
      </c>
      <c r="B157" s="6" t="str">
        <f>"2624204"</f>
        <v>2624204</v>
      </c>
    </row>
    <row r="158" s="2" customFormat="1" ht="24" customHeight="1" spans="1:2">
      <c r="A158" s="6" t="s">
        <v>20</v>
      </c>
      <c r="B158" s="6" t="str">
        <f>"2624230"</f>
        <v>2624230</v>
      </c>
    </row>
    <row r="159" s="2" customFormat="1" ht="24" customHeight="1" spans="1:2">
      <c r="A159" s="6" t="s">
        <v>20</v>
      </c>
      <c r="B159" s="6" t="str">
        <f>"2624126"</f>
        <v>2624126</v>
      </c>
    </row>
    <row r="160" s="2" customFormat="1" ht="24" customHeight="1" spans="1:2">
      <c r="A160" s="6" t="s">
        <v>20</v>
      </c>
      <c r="B160" s="6" t="str">
        <f>"2624404"</f>
        <v>2624404</v>
      </c>
    </row>
    <row r="161" s="2" customFormat="1" ht="24" customHeight="1" spans="1:2">
      <c r="A161" s="6" t="s">
        <v>20</v>
      </c>
      <c r="B161" s="6" t="str">
        <f>"2624215"</f>
        <v>2624215</v>
      </c>
    </row>
    <row r="162" s="2" customFormat="1" ht="24" customHeight="1" spans="1:2">
      <c r="A162" s="6" t="s">
        <v>20</v>
      </c>
      <c r="B162" s="6" t="str">
        <f>"2624222"</f>
        <v>2624222</v>
      </c>
    </row>
    <row r="163" s="2" customFormat="1" ht="24" customHeight="1" spans="1:2">
      <c r="A163" s="6" t="s">
        <v>20</v>
      </c>
      <c r="B163" s="6" t="str">
        <f>"2623924"</f>
        <v>2623924</v>
      </c>
    </row>
    <row r="164" s="2" customFormat="1" ht="24" customHeight="1" spans="1:2">
      <c r="A164" s="6" t="s">
        <v>20</v>
      </c>
      <c r="B164" s="6" t="str">
        <f>"2624209"</f>
        <v>2624209</v>
      </c>
    </row>
    <row r="165" s="2" customFormat="1" ht="24" customHeight="1" spans="1:2">
      <c r="A165" s="6" t="s">
        <v>20</v>
      </c>
      <c r="B165" s="6" t="str">
        <f>"2624403"</f>
        <v>2624403</v>
      </c>
    </row>
    <row r="166" s="2" customFormat="1" ht="24" customHeight="1" spans="1:2">
      <c r="A166" s="6" t="s">
        <v>20</v>
      </c>
      <c r="B166" s="6" t="str">
        <f>"2623830"</f>
        <v>2623830</v>
      </c>
    </row>
    <row r="167" s="2" customFormat="1" ht="24" customHeight="1" spans="1:2">
      <c r="A167" s="6" t="s">
        <v>21</v>
      </c>
      <c r="B167" s="6" t="str">
        <f>"2624518"</f>
        <v>2624518</v>
      </c>
    </row>
    <row r="168" s="2" customFormat="1" ht="24" customHeight="1" spans="1:2">
      <c r="A168" s="6" t="s">
        <v>21</v>
      </c>
      <c r="B168" s="6" t="str">
        <f>"2624601"</f>
        <v>2624601</v>
      </c>
    </row>
    <row r="169" s="2" customFormat="1" ht="24" customHeight="1" spans="1:2">
      <c r="A169" s="6" t="s">
        <v>21</v>
      </c>
      <c r="B169" s="6" t="str">
        <f>"2624623"</f>
        <v>2624623</v>
      </c>
    </row>
    <row r="170" s="2" customFormat="1" ht="24" customHeight="1" spans="1:2">
      <c r="A170" s="6" t="s">
        <v>21</v>
      </c>
      <c r="B170" s="6" t="str">
        <f>"2624606"</f>
        <v>2624606</v>
      </c>
    </row>
    <row r="171" s="2" customFormat="1" ht="24" customHeight="1" spans="1:2">
      <c r="A171" s="6" t="s">
        <v>21</v>
      </c>
      <c r="B171" s="6" t="str">
        <f>"2624519"</f>
        <v>2624519</v>
      </c>
    </row>
    <row r="172" s="2" customFormat="1" ht="24" customHeight="1" spans="1:2">
      <c r="A172" s="6" t="s">
        <v>21</v>
      </c>
      <c r="B172" s="6" t="str">
        <f>"2624516"</f>
        <v>2624516</v>
      </c>
    </row>
    <row r="173" s="2" customFormat="1" ht="24" customHeight="1" spans="1:2">
      <c r="A173" s="6" t="s">
        <v>21</v>
      </c>
      <c r="B173" s="6" t="str">
        <f>"2624603"</f>
        <v>2624603</v>
      </c>
    </row>
    <row r="174" s="2" customFormat="1" ht="24" customHeight="1" spans="1:2">
      <c r="A174" s="6" t="s">
        <v>21</v>
      </c>
      <c r="B174" s="6" t="str">
        <f>"2624513"</f>
        <v>2624513</v>
      </c>
    </row>
    <row r="175" s="2" customFormat="1" ht="24" customHeight="1" spans="1:2">
      <c r="A175" s="6" t="s">
        <v>21</v>
      </c>
      <c r="B175" s="6" t="str">
        <f>"2624610"</f>
        <v>2624610</v>
      </c>
    </row>
    <row r="176" s="2" customFormat="1" ht="24" customHeight="1" spans="1:2">
      <c r="A176" s="6" t="s">
        <v>21</v>
      </c>
      <c r="B176" s="6" t="str">
        <f>"2624708"</f>
        <v>2624708</v>
      </c>
    </row>
    <row r="177" s="2" customFormat="1" ht="24" customHeight="1" spans="1:2">
      <c r="A177" s="6" t="s">
        <v>22</v>
      </c>
      <c r="B177" s="6" t="str">
        <f>"2624806"</f>
        <v>2624806</v>
      </c>
    </row>
    <row r="178" s="2" customFormat="1" ht="24" customHeight="1" spans="1:2">
      <c r="A178" s="6" t="s">
        <v>22</v>
      </c>
      <c r="B178" s="6" t="str">
        <f>"2624918"</f>
        <v>2624918</v>
      </c>
    </row>
    <row r="179" s="2" customFormat="1" ht="24" customHeight="1" spans="1:2">
      <c r="A179" s="6" t="s">
        <v>22</v>
      </c>
      <c r="B179" s="6" t="str">
        <f>"2624823"</f>
        <v>2624823</v>
      </c>
    </row>
    <row r="180" s="2" customFormat="1" ht="24" customHeight="1" spans="1:2">
      <c r="A180" s="6" t="s">
        <v>22</v>
      </c>
      <c r="B180" s="6" t="str">
        <f>"2624723"</f>
        <v>2624723</v>
      </c>
    </row>
    <row r="181" s="2" customFormat="1" ht="24" customHeight="1" spans="1:2">
      <c r="A181" s="6" t="s">
        <v>22</v>
      </c>
      <c r="B181" s="6" t="str">
        <f>"2624720"</f>
        <v>2624720</v>
      </c>
    </row>
    <row r="182" s="2" customFormat="1" ht="24" customHeight="1" spans="1:2">
      <c r="A182" s="6" t="s">
        <v>23</v>
      </c>
      <c r="B182" s="6" t="str">
        <f>"2625105"</f>
        <v>2625105</v>
      </c>
    </row>
    <row r="183" s="2" customFormat="1" ht="24" customHeight="1" spans="1:2">
      <c r="A183" s="6" t="s">
        <v>23</v>
      </c>
      <c r="B183" s="6" t="str">
        <f>"2625001"</f>
        <v>2625001</v>
      </c>
    </row>
    <row r="184" s="2" customFormat="1" ht="24" customHeight="1" spans="1:2">
      <c r="A184" s="6" t="s">
        <v>23</v>
      </c>
      <c r="B184" s="6" t="str">
        <f>"2625123"</f>
        <v>2625123</v>
      </c>
    </row>
    <row r="185" s="2" customFormat="1" ht="24" customHeight="1" spans="1:2">
      <c r="A185" s="6" t="s">
        <v>23</v>
      </c>
      <c r="B185" s="6" t="str">
        <f>"2625004"</f>
        <v>2625004</v>
      </c>
    </row>
    <row r="186" s="2" customFormat="1" ht="24" customHeight="1" spans="1:2">
      <c r="A186" s="6" t="s">
        <v>23</v>
      </c>
      <c r="B186" s="6" t="str">
        <f>"2625002"</f>
        <v>2625002</v>
      </c>
    </row>
    <row r="187" s="2" customFormat="1" ht="24" customHeight="1" spans="1:2">
      <c r="A187" s="6" t="s">
        <v>23</v>
      </c>
      <c r="B187" s="6" t="str">
        <f>"2625025"</f>
        <v>2625025</v>
      </c>
    </row>
    <row r="188" s="3" customFormat="1" ht="24" customHeight="1" spans="1:2">
      <c r="A188" s="7" t="s">
        <v>24</v>
      </c>
      <c r="B188" s="7" t="str">
        <f>"2720626"</f>
        <v>2720626</v>
      </c>
    </row>
    <row r="189" s="3" customFormat="1" ht="24" customHeight="1" spans="1:2">
      <c r="A189" s="7" t="s">
        <v>24</v>
      </c>
      <c r="B189" s="7" t="str">
        <f>"2720422"</f>
        <v>2720422</v>
      </c>
    </row>
    <row r="190" s="3" customFormat="1" ht="24" customHeight="1" spans="1:2">
      <c r="A190" s="7" t="s">
        <v>24</v>
      </c>
      <c r="B190" s="7" t="str">
        <f>"2720701"</f>
        <v>2720701</v>
      </c>
    </row>
    <row r="191" s="3" customFormat="1" ht="24" customHeight="1" spans="1:2">
      <c r="A191" s="7" t="s">
        <v>24</v>
      </c>
      <c r="B191" s="7" t="str">
        <f>"2720126"</f>
        <v>2720126</v>
      </c>
    </row>
    <row r="192" s="3" customFormat="1" ht="24" customHeight="1" spans="1:2">
      <c r="A192" s="7" t="s">
        <v>24</v>
      </c>
      <c r="B192" s="7" t="str">
        <f>"2720523"</f>
        <v>2720523</v>
      </c>
    </row>
    <row r="193" s="3" customFormat="1" ht="24" customHeight="1" spans="1:2">
      <c r="A193" s="7" t="s">
        <v>24</v>
      </c>
      <c r="B193" s="7" t="str">
        <f>"2720503"</f>
        <v>2720503</v>
      </c>
    </row>
    <row r="194" s="3" customFormat="1" ht="24" customHeight="1" spans="1:2">
      <c r="A194" s="7" t="s">
        <v>24</v>
      </c>
      <c r="B194" s="7" t="str">
        <f>"2720603"</f>
        <v>2720603</v>
      </c>
    </row>
    <row r="195" s="3" customFormat="1" ht="24" customHeight="1" spans="1:2">
      <c r="A195" s="7" t="s">
        <v>24</v>
      </c>
      <c r="B195" s="7" t="str">
        <f>"2720406"</f>
        <v>2720406</v>
      </c>
    </row>
    <row r="196" s="3" customFormat="1" ht="24" customHeight="1" spans="1:2">
      <c r="A196" s="7" t="s">
        <v>24</v>
      </c>
      <c r="B196" s="7" t="str">
        <f>"2720414"</f>
        <v>2720414</v>
      </c>
    </row>
    <row r="197" s="3" customFormat="1" ht="24" customHeight="1" spans="1:2">
      <c r="A197" s="7" t="s">
        <v>24</v>
      </c>
      <c r="B197" s="7" t="str">
        <f>"2720110"</f>
        <v>2720110</v>
      </c>
    </row>
    <row r="198" s="3" customFormat="1" ht="24" customHeight="1" spans="1:2">
      <c r="A198" s="7" t="s">
        <v>24</v>
      </c>
      <c r="B198" s="7" t="str">
        <f>"2720101"</f>
        <v>2720101</v>
      </c>
    </row>
    <row r="199" s="3" customFormat="1" ht="24" customHeight="1" spans="1:2">
      <c r="A199" s="7" t="s">
        <v>24</v>
      </c>
      <c r="B199" s="7" t="str">
        <f>"2720420"</f>
        <v>2720420</v>
      </c>
    </row>
    <row r="200" s="3" customFormat="1" ht="24" customHeight="1" spans="1:2">
      <c r="A200" s="7" t="s">
        <v>24</v>
      </c>
      <c r="B200" s="7" t="str">
        <f>"2720623"</f>
        <v>2720623</v>
      </c>
    </row>
    <row r="201" s="3" customFormat="1" ht="24" customHeight="1" spans="1:2">
      <c r="A201" s="7" t="s">
        <v>24</v>
      </c>
      <c r="B201" s="7" t="str">
        <f>"2720908"</f>
        <v>2720908</v>
      </c>
    </row>
    <row r="202" s="3" customFormat="1" ht="24" customHeight="1" spans="1:2">
      <c r="A202" s="7" t="s">
        <v>24</v>
      </c>
      <c r="B202" s="7" t="str">
        <f>"2720907"</f>
        <v>2720907</v>
      </c>
    </row>
    <row r="203" s="3" customFormat="1" ht="24" customHeight="1" spans="1:2">
      <c r="A203" s="7" t="s">
        <v>24</v>
      </c>
      <c r="B203" s="7" t="str">
        <f>"2720710"</f>
        <v>2720710</v>
      </c>
    </row>
    <row r="204" s="3" customFormat="1" ht="24" customHeight="1" spans="1:2">
      <c r="A204" s="7" t="s">
        <v>25</v>
      </c>
      <c r="B204" s="7" t="str">
        <f>"2721813"</f>
        <v>2721813</v>
      </c>
    </row>
    <row r="205" s="3" customFormat="1" ht="24" customHeight="1" spans="1:2">
      <c r="A205" s="7" t="s">
        <v>25</v>
      </c>
      <c r="B205" s="7" t="str">
        <f>"2722317"</f>
        <v>2722317</v>
      </c>
    </row>
    <row r="206" s="3" customFormat="1" ht="24" customHeight="1" spans="1:2">
      <c r="A206" s="7" t="s">
        <v>25</v>
      </c>
      <c r="B206" s="7" t="str">
        <f>"2721817"</f>
        <v>2721817</v>
      </c>
    </row>
    <row r="207" s="3" customFormat="1" ht="24" customHeight="1" spans="1:2">
      <c r="A207" s="7" t="s">
        <v>25</v>
      </c>
      <c r="B207" s="7" t="str">
        <f>"2721402"</f>
        <v>2721402</v>
      </c>
    </row>
    <row r="208" s="3" customFormat="1" ht="24" customHeight="1" spans="1:2">
      <c r="A208" s="7" t="s">
        <v>25</v>
      </c>
      <c r="B208" s="7" t="str">
        <f>"2722220"</f>
        <v>2722220</v>
      </c>
    </row>
    <row r="209" s="3" customFormat="1" ht="24" customHeight="1" spans="1:2">
      <c r="A209" s="7" t="s">
        <v>25</v>
      </c>
      <c r="B209" s="7" t="str">
        <f>"2722319"</f>
        <v>2722319</v>
      </c>
    </row>
    <row r="210" s="3" customFormat="1" ht="24" customHeight="1" spans="1:2">
      <c r="A210" s="7" t="s">
        <v>25</v>
      </c>
      <c r="B210" s="7" t="str">
        <f>"2721719"</f>
        <v>2721719</v>
      </c>
    </row>
    <row r="211" s="3" customFormat="1" ht="24" customHeight="1" spans="1:2">
      <c r="A211" s="7" t="s">
        <v>25</v>
      </c>
      <c r="B211" s="7" t="str">
        <f>"2721428"</f>
        <v>2721428</v>
      </c>
    </row>
    <row r="212" s="3" customFormat="1" ht="24" customHeight="1" spans="1:2">
      <c r="A212" s="7" t="s">
        <v>25</v>
      </c>
      <c r="B212" s="7" t="str">
        <f>"2722018"</f>
        <v>2722018</v>
      </c>
    </row>
    <row r="213" s="3" customFormat="1" ht="24" customHeight="1" spans="1:2">
      <c r="A213" s="7" t="s">
        <v>25</v>
      </c>
      <c r="B213" s="7" t="str">
        <f>"2722012"</f>
        <v>2722012</v>
      </c>
    </row>
    <row r="214" s="3" customFormat="1" ht="24" customHeight="1" spans="1:2">
      <c r="A214" s="7" t="s">
        <v>25</v>
      </c>
      <c r="B214" s="7" t="str">
        <f>"2721929"</f>
        <v>2721929</v>
      </c>
    </row>
    <row r="215" s="3" customFormat="1" ht="24" customHeight="1" spans="1:2">
      <c r="A215" s="7" t="s">
        <v>25</v>
      </c>
      <c r="B215" s="7" t="str">
        <f>"2722609"</f>
        <v>2722609</v>
      </c>
    </row>
    <row r="216" s="3" customFormat="1" ht="24" customHeight="1" spans="1:2">
      <c r="A216" s="7" t="s">
        <v>25</v>
      </c>
      <c r="B216" s="7" t="str">
        <f>"2721414"</f>
        <v>2721414</v>
      </c>
    </row>
    <row r="217" s="3" customFormat="1" ht="24" customHeight="1" spans="1:2">
      <c r="A217" s="7" t="s">
        <v>25</v>
      </c>
      <c r="B217" s="7" t="str">
        <f>"2721127"</f>
        <v>2721127</v>
      </c>
    </row>
    <row r="218" s="3" customFormat="1" ht="24" customHeight="1" spans="1:2">
      <c r="A218" s="7" t="s">
        <v>25</v>
      </c>
      <c r="B218" s="7" t="str">
        <f>"2722410"</f>
        <v>2722410</v>
      </c>
    </row>
    <row r="219" s="3" customFormat="1" ht="24" customHeight="1" spans="1:2">
      <c r="A219" s="7" t="s">
        <v>25</v>
      </c>
      <c r="B219" s="7" t="str">
        <f>"2721829"</f>
        <v>2721829</v>
      </c>
    </row>
    <row r="220" s="3" customFormat="1" ht="24" customHeight="1" spans="1:2">
      <c r="A220" s="7" t="s">
        <v>25</v>
      </c>
      <c r="B220" s="7" t="str">
        <f>"2722205"</f>
        <v>2722205</v>
      </c>
    </row>
    <row r="221" s="3" customFormat="1" ht="24" customHeight="1" spans="1:2">
      <c r="A221" s="7" t="s">
        <v>25</v>
      </c>
      <c r="B221" s="7" t="str">
        <f>"2721219"</f>
        <v>2721219</v>
      </c>
    </row>
    <row r="222" s="3" customFormat="1" ht="24" customHeight="1" spans="1:2">
      <c r="A222" s="7" t="s">
        <v>25</v>
      </c>
      <c r="B222" s="7" t="str">
        <f>"2721401"</f>
        <v>2721401</v>
      </c>
    </row>
    <row r="223" s="3" customFormat="1" ht="24" customHeight="1" spans="1:2">
      <c r="A223" s="6" t="s">
        <v>25</v>
      </c>
      <c r="B223" s="6" t="str">
        <f>"2721410"</f>
        <v>2721410</v>
      </c>
    </row>
    <row r="224" s="3" customFormat="1" ht="24" customHeight="1" spans="1:2">
      <c r="A224" s="7" t="s">
        <v>25</v>
      </c>
      <c r="B224" s="7" t="str">
        <f>"2722314"</f>
        <v>2722314</v>
      </c>
    </row>
    <row r="225" s="3" customFormat="1" ht="24" customHeight="1" spans="1:2">
      <c r="A225" s="7" t="s">
        <v>25</v>
      </c>
      <c r="B225" s="7" t="str">
        <f>"2721021"</f>
        <v>2721021</v>
      </c>
    </row>
    <row r="226" s="3" customFormat="1" ht="24" customHeight="1" spans="1:2">
      <c r="A226" s="7" t="s">
        <v>25</v>
      </c>
      <c r="B226" s="7" t="str">
        <f>"2721902"</f>
        <v>2721902</v>
      </c>
    </row>
    <row r="227" s="3" customFormat="1" ht="24" customHeight="1" spans="1:2">
      <c r="A227" s="7" t="s">
        <v>25</v>
      </c>
      <c r="B227" s="7" t="str">
        <f>"2722618"</f>
        <v>2722618</v>
      </c>
    </row>
    <row r="228" s="3" customFormat="1" ht="24" customHeight="1" spans="1:2">
      <c r="A228" s="6" t="s">
        <v>25</v>
      </c>
      <c r="B228" s="6" t="str">
        <f>"2721221"</f>
        <v>2721221</v>
      </c>
    </row>
    <row r="229" s="3" customFormat="1" ht="24" customHeight="1" spans="1:2">
      <c r="A229" s="7" t="s">
        <v>25</v>
      </c>
      <c r="B229" s="7" t="str">
        <f>"2722019"</f>
        <v>2722019</v>
      </c>
    </row>
    <row r="230" s="3" customFormat="1" ht="24" customHeight="1" spans="1:2">
      <c r="A230" s="6" t="s">
        <v>25</v>
      </c>
      <c r="B230" s="6" t="str">
        <f>"2721211"</f>
        <v>2721211</v>
      </c>
    </row>
    <row r="231" s="3" customFormat="1" ht="24" customHeight="1" spans="1:2">
      <c r="A231" s="7" t="s">
        <v>25</v>
      </c>
      <c r="B231" s="7" t="str">
        <f>"2721416"</f>
        <v>2721416</v>
      </c>
    </row>
    <row r="232" s="3" customFormat="1" ht="24" customHeight="1" spans="1:2">
      <c r="A232" s="7" t="s">
        <v>25</v>
      </c>
      <c r="B232" s="7" t="str">
        <f>"2721910"</f>
        <v>2721910</v>
      </c>
    </row>
    <row r="233" s="3" customFormat="1" ht="24" customHeight="1" spans="1:2">
      <c r="A233" s="6" t="s">
        <v>25</v>
      </c>
      <c r="B233" s="6" t="str">
        <f>"2722013"</f>
        <v>2722013</v>
      </c>
    </row>
    <row r="234" s="3" customFormat="1" ht="24" customHeight="1" spans="1:2">
      <c r="A234" s="7" t="s">
        <v>26</v>
      </c>
      <c r="B234" s="7" t="str">
        <f>"2722707"</f>
        <v>2722707</v>
      </c>
    </row>
    <row r="235" s="3" customFormat="1" ht="24" customHeight="1" spans="1:2">
      <c r="A235" s="7" t="s">
        <v>26</v>
      </c>
      <c r="B235" s="7" t="str">
        <f>"2722706"</f>
        <v>2722706</v>
      </c>
    </row>
    <row r="236" s="3" customFormat="1" ht="24" customHeight="1" spans="1:2">
      <c r="A236" s="7" t="s">
        <v>26</v>
      </c>
      <c r="B236" s="7" t="str">
        <f>"2722901"</f>
        <v>2722901</v>
      </c>
    </row>
    <row r="237" s="3" customFormat="1" ht="24" customHeight="1" spans="1:2">
      <c r="A237" s="7" t="s">
        <v>26</v>
      </c>
      <c r="B237" s="7" t="str">
        <f>"2722911"</f>
        <v>2722911</v>
      </c>
    </row>
    <row r="238" s="3" customFormat="1" ht="24" customHeight="1" spans="1:2">
      <c r="A238" s="7" t="s">
        <v>26</v>
      </c>
      <c r="B238" s="7" t="str">
        <f>"2722904"</f>
        <v>2722904</v>
      </c>
    </row>
    <row r="239" s="3" customFormat="1" ht="24" customHeight="1" spans="1:2">
      <c r="A239" s="7" t="s">
        <v>26</v>
      </c>
      <c r="B239" s="7" t="str">
        <f>"2722804"</f>
        <v>2722804</v>
      </c>
    </row>
    <row r="240" s="3" customFormat="1" ht="24" customHeight="1" spans="1:2">
      <c r="A240" s="7" t="s">
        <v>26</v>
      </c>
      <c r="B240" s="7" t="str">
        <f>"2722928"</f>
        <v>2722928</v>
      </c>
    </row>
    <row r="241" s="3" customFormat="1" ht="24" customHeight="1" spans="1:2">
      <c r="A241" s="7" t="s">
        <v>26</v>
      </c>
      <c r="B241" s="7" t="str">
        <f>"2723627"</f>
        <v>2723627</v>
      </c>
    </row>
    <row r="242" s="3" customFormat="1" ht="24" customHeight="1" spans="1:2">
      <c r="A242" s="7" t="s">
        <v>26</v>
      </c>
      <c r="B242" s="7" t="str">
        <f>"2722819"</f>
        <v>2722819</v>
      </c>
    </row>
    <row r="243" s="3" customFormat="1" ht="24" customHeight="1" spans="1:2">
      <c r="A243" s="7" t="s">
        <v>26</v>
      </c>
      <c r="B243" s="7" t="str">
        <f>"2723127"</f>
        <v>2723127</v>
      </c>
    </row>
    <row r="244" s="3" customFormat="1" ht="24" customHeight="1" spans="1:2">
      <c r="A244" s="6" t="s">
        <v>26</v>
      </c>
      <c r="B244" s="6" t="str">
        <f>"2722905"</f>
        <v>2722905</v>
      </c>
    </row>
    <row r="245" s="3" customFormat="1" ht="24" customHeight="1" spans="1:2">
      <c r="A245" s="7" t="s">
        <v>26</v>
      </c>
      <c r="B245" s="7" t="str">
        <f>"2723330"</f>
        <v>2723330</v>
      </c>
    </row>
    <row r="246" s="3" customFormat="1" ht="24" customHeight="1" spans="1:2">
      <c r="A246" s="7" t="s">
        <v>26</v>
      </c>
      <c r="B246" s="7" t="str">
        <f>"2723326"</f>
        <v>2723326</v>
      </c>
    </row>
    <row r="247" s="3" customFormat="1" ht="24" customHeight="1" spans="1:2">
      <c r="A247" s="7" t="s">
        <v>26</v>
      </c>
      <c r="B247" s="7" t="str">
        <f>"2722813"</f>
        <v>2722813</v>
      </c>
    </row>
    <row r="248" s="3" customFormat="1" ht="24" customHeight="1" spans="1:2">
      <c r="A248" s="6" t="s">
        <v>26</v>
      </c>
      <c r="B248" s="6" t="str">
        <f>"2723408"</f>
        <v>2723408</v>
      </c>
    </row>
    <row r="249" s="3" customFormat="1" ht="24" customHeight="1" spans="1:2">
      <c r="A249" s="7" t="s">
        <v>26</v>
      </c>
      <c r="B249" s="7" t="str">
        <f>"2723601"</f>
        <v>2723601</v>
      </c>
    </row>
    <row r="250" s="3" customFormat="1" ht="24" customHeight="1" spans="1:2">
      <c r="A250" s="6" t="s">
        <v>26</v>
      </c>
      <c r="B250" s="6" t="str">
        <f>"2723115"</f>
        <v>2723115</v>
      </c>
    </row>
    <row r="251" s="3" customFormat="1" ht="24" customHeight="1" spans="1:2">
      <c r="A251" s="7" t="s">
        <v>26</v>
      </c>
      <c r="B251" s="7" t="str">
        <f>"2723616"</f>
        <v>2723616</v>
      </c>
    </row>
    <row r="252" s="3" customFormat="1" ht="24" customHeight="1" spans="1:2">
      <c r="A252" s="6" t="s">
        <v>26</v>
      </c>
      <c r="B252" s="6" t="str">
        <f>"2722922"</f>
        <v>2722922</v>
      </c>
    </row>
    <row r="253" s="3" customFormat="1" ht="24" customHeight="1" spans="1:2">
      <c r="A253" s="6" t="s">
        <v>26</v>
      </c>
      <c r="B253" s="6" t="str">
        <f>"2722827"</f>
        <v>2722827</v>
      </c>
    </row>
    <row r="254" s="3" customFormat="1" ht="24" customHeight="1" spans="1:2">
      <c r="A254" s="7" t="s">
        <v>26</v>
      </c>
      <c r="B254" s="7" t="str">
        <f>"2723122"</f>
        <v>2723122</v>
      </c>
    </row>
    <row r="255" s="3" customFormat="1" ht="24" customHeight="1" spans="1:2">
      <c r="A255" s="7" t="s">
        <v>26</v>
      </c>
      <c r="B255" s="7" t="str">
        <f>"2723718"</f>
        <v>2723718</v>
      </c>
    </row>
    <row r="256" s="3" customFormat="1" ht="24" customHeight="1" spans="1:2">
      <c r="A256" s="7" t="s">
        <v>27</v>
      </c>
      <c r="B256" s="7" t="str">
        <f>"2724426"</f>
        <v>2724426</v>
      </c>
    </row>
    <row r="257" s="3" customFormat="1" ht="24" customHeight="1" spans="1:2">
      <c r="A257" s="7" t="s">
        <v>27</v>
      </c>
      <c r="B257" s="7" t="str">
        <f>"2724224"</f>
        <v>2724224</v>
      </c>
    </row>
    <row r="258" s="3" customFormat="1" ht="24" customHeight="1" spans="1:2">
      <c r="A258" s="7" t="s">
        <v>27</v>
      </c>
      <c r="B258" s="7" t="str">
        <f>"2724230"</f>
        <v>2724230</v>
      </c>
    </row>
    <row r="259" s="3" customFormat="1" ht="24" customHeight="1" spans="1:2">
      <c r="A259" s="7" t="s">
        <v>27</v>
      </c>
      <c r="B259" s="7" t="str">
        <f>"2724113"</f>
        <v>2724113</v>
      </c>
    </row>
    <row r="260" s="3" customFormat="1" ht="24" customHeight="1" spans="1:2">
      <c r="A260" s="7" t="s">
        <v>27</v>
      </c>
      <c r="B260" s="7" t="str">
        <f>"2724121"</f>
        <v>2724121</v>
      </c>
    </row>
    <row r="261" s="3" customFormat="1" ht="24" customHeight="1" spans="1:2">
      <c r="A261" s="7" t="s">
        <v>27</v>
      </c>
      <c r="B261" s="7" t="str">
        <f>"2724123"</f>
        <v>2724123</v>
      </c>
    </row>
    <row r="262" s="3" customFormat="1" ht="24" customHeight="1" spans="1:2">
      <c r="A262" s="7" t="s">
        <v>27</v>
      </c>
      <c r="B262" s="7" t="str">
        <f>"2724418"</f>
        <v>2724418</v>
      </c>
    </row>
    <row r="263" s="3" customFormat="1" ht="24" customHeight="1" spans="1:2">
      <c r="A263" s="7" t="s">
        <v>27</v>
      </c>
      <c r="B263" s="7" t="str">
        <f>"2724314"</f>
        <v>2724314</v>
      </c>
    </row>
    <row r="264" s="3" customFormat="1" ht="24" customHeight="1" spans="1:2">
      <c r="A264" s="7" t="s">
        <v>27</v>
      </c>
      <c r="B264" s="7" t="str">
        <f>"2724126"</f>
        <v>2724126</v>
      </c>
    </row>
    <row r="265" s="3" customFormat="1" ht="24" customHeight="1" spans="1:2">
      <c r="A265" s="7" t="s">
        <v>27</v>
      </c>
      <c r="B265" s="7" t="str">
        <f>"2724211"</f>
        <v>2724211</v>
      </c>
    </row>
    <row r="266" s="3" customFormat="1" ht="24" customHeight="1" spans="1:2">
      <c r="A266" s="7" t="s">
        <v>27</v>
      </c>
      <c r="B266" s="7" t="str">
        <f>"2724124"</f>
        <v>2724124</v>
      </c>
    </row>
    <row r="267" s="3" customFormat="1" ht="24" customHeight="1" spans="1:2">
      <c r="A267" s="7" t="s">
        <v>27</v>
      </c>
      <c r="B267" s="7" t="str">
        <f>"2724003"</f>
        <v>2724003</v>
      </c>
    </row>
    <row r="268" s="3" customFormat="1" ht="24" customHeight="1" spans="1:2">
      <c r="A268" s="7" t="s">
        <v>27</v>
      </c>
      <c r="B268" s="7" t="str">
        <f>"2723925"</f>
        <v>2723925</v>
      </c>
    </row>
    <row r="269" s="3" customFormat="1" ht="24" customHeight="1" spans="1:2">
      <c r="A269" s="7" t="s">
        <v>27</v>
      </c>
      <c r="B269" s="7" t="str">
        <f>"2724208"</f>
        <v>2724208</v>
      </c>
    </row>
    <row r="270" s="3" customFormat="1" ht="24" customHeight="1" spans="1:2">
      <c r="A270" s="7" t="s">
        <v>27</v>
      </c>
      <c r="B270" s="7" t="str">
        <f>"2724209"</f>
        <v>2724209</v>
      </c>
    </row>
    <row r="271" s="3" customFormat="1" ht="24" customHeight="1" spans="1:2">
      <c r="A271" s="7" t="s">
        <v>27</v>
      </c>
      <c r="B271" s="7" t="str">
        <f>"2723830"</f>
        <v>2723830</v>
      </c>
    </row>
    <row r="272" s="3" customFormat="1" ht="24" customHeight="1" spans="1:2">
      <c r="A272" s="7" t="s">
        <v>27</v>
      </c>
      <c r="B272" s="7" t="str">
        <f>"2724422"</f>
        <v>2724422</v>
      </c>
    </row>
    <row r="273" s="3" customFormat="1" ht="24" customHeight="1" spans="1:2">
      <c r="A273" s="7" t="s">
        <v>27</v>
      </c>
      <c r="B273" s="7" t="str">
        <f>"2724421"</f>
        <v>2724421</v>
      </c>
    </row>
    <row r="274" s="3" customFormat="1" ht="24" customHeight="1" spans="1:2">
      <c r="A274" s="7" t="s">
        <v>27</v>
      </c>
      <c r="B274" s="7" t="str">
        <f>"2725016"</f>
        <v>2725016</v>
      </c>
    </row>
    <row r="275" s="3" customFormat="1" ht="24" customHeight="1" spans="1:2">
      <c r="A275" s="7" t="s">
        <v>27</v>
      </c>
      <c r="B275" s="7" t="str">
        <f>"2723903"</f>
        <v>2723903</v>
      </c>
    </row>
    <row r="276" s="3" customFormat="1" ht="24" customHeight="1" spans="1:2">
      <c r="A276" s="6" t="s">
        <v>27</v>
      </c>
      <c r="B276" s="6" t="str">
        <f>"2724518"</f>
        <v>2724518</v>
      </c>
    </row>
    <row r="277" s="3" customFormat="1" ht="24" customHeight="1" spans="1:2">
      <c r="A277" s="7" t="s">
        <v>27</v>
      </c>
      <c r="B277" s="7" t="str">
        <f>"2724022"</f>
        <v>2724022</v>
      </c>
    </row>
    <row r="278" s="3" customFormat="1" ht="24" customHeight="1" spans="1:2">
      <c r="A278" s="7" t="s">
        <v>27</v>
      </c>
      <c r="B278" s="7" t="str">
        <f>"2724407"</f>
        <v>2724407</v>
      </c>
    </row>
    <row r="279" s="3" customFormat="1" ht="24" customHeight="1" spans="1:2">
      <c r="A279" s="6" t="s">
        <v>27</v>
      </c>
      <c r="B279" s="6" t="str">
        <f>"2724424"</f>
        <v>2724424</v>
      </c>
    </row>
    <row r="280" s="3" customFormat="1" ht="24" customHeight="1" spans="1:2">
      <c r="A280" s="7" t="s">
        <v>27</v>
      </c>
      <c r="B280" s="7" t="str">
        <f>"2725029"</f>
        <v>2725029</v>
      </c>
    </row>
    <row r="281" s="3" customFormat="1" ht="24" customHeight="1" spans="1:2">
      <c r="A281" s="6" t="s">
        <v>27</v>
      </c>
      <c r="B281" s="6" t="str">
        <f>"2724818"</f>
        <v>2724818</v>
      </c>
    </row>
    <row r="282" s="3" customFormat="1" ht="24" customHeight="1" spans="1:2">
      <c r="A282" s="7" t="s">
        <v>27</v>
      </c>
      <c r="B282" s="7" t="str">
        <f>"2724824"</f>
        <v>2724824</v>
      </c>
    </row>
    <row r="283" s="3" customFormat="1" ht="24" customHeight="1" spans="1:2">
      <c r="A283" s="7" t="s">
        <v>27</v>
      </c>
      <c r="B283" s="7" t="str">
        <f>"2724014"</f>
        <v>2724014</v>
      </c>
    </row>
    <row r="284" s="3" customFormat="1" ht="24" customHeight="1" spans="1:2">
      <c r="A284" s="7" t="s">
        <v>27</v>
      </c>
      <c r="B284" s="7" t="str">
        <f>"2724930"</f>
        <v>2724930</v>
      </c>
    </row>
  </sheetData>
  <autoFilter ref="A3:B284">
    <extLst/>
  </autoFilter>
  <sortState ref="A4:S282">
    <sortCondition ref="A4:A282"/>
  </sortState>
  <mergeCells count="2">
    <mergeCell ref="A1:B1"/>
    <mergeCell ref="A2:B2"/>
  </mergeCells>
  <printOptions horizontalCentered="1"/>
  <pageMargins left="0.393055555555556" right="0.357638888888889" top="0.590277777777778" bottom="0.472222222222222" header="0.5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2020-09-12T01:13:00Z</dcterms:created>
  <dcterms:modified xsi:type="dcterms:W3CDTF">2020-10-14T08:20:29Z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