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<sst xmlns="http://schemas.openxmlformats.org/spreadsheetml/2006/main" count="51" uniqueCount="48">
  <si>
    <t>附件</t>
  </si>
  <si>
    <t>2020年度恩施州自然资源和规划局公开招聘事业单位工作人员面试名单</t>
  </si>
  <si>
    <t>报考部门名称</t>
  </si>
  <si>
    <t>报考职位名称</t>
  </si>
  <si>
    <t>报考职位代码</t>
  </si>
  <si>
    <t>招考比例</t>
  </si>
  <si>
    <t>人数</t>
  </si>
  <si>
    <t>姓名</t>
  </si>
  <si>
    <t>准考证号</t>
  </si>
  <si>
    <t>职测分数</t>
  </si>
  <si>
    <t>综合分数</t>
  </si>
  <si>
    <t>笔试总分</t>
  </si>
  <si>
    <t>笔试总分折算后</t>
  </si>
  <si>
    <t>加分</t>
  </si>
  <si>
    <t>加分后总分</t>
  </si>
  <si>
    <t>笔试总成绩（保留三位小数）</t>
  </si>
  <si>
    <t>成绩排名</t>
  </si>
  <si>
    <t>备注</t>
  </si>
  <si>
    <t>14228001024042001</t>
  </si>
  <si>
    <t>1:3</t>
  </si>
  <si>
    <t>杨颖</t>
  </si>
  <si>
    <t>1142281203215</t>
  </si>
  <si>
    <t>魏雪娇</t>
  </si>
  <si>
    <t>1142281204016</t>
  </si>
  <si>
    <t>杨雅茜</t>
  </si>
  <si>
    <t>1142281203219</t>
  </si>
  <si>
    <t>14228001024043001</t>
  </si>
  <si>
    <t>饶航</t>
  </si>
  <si>
    <t>1142281203920</t>
  </si>
  <si>
    <t>高小龙</t>
  </si>
  <si>
    <t>1142281202120</t>
  </si>
  <si>
    <t>周磊</t>
  </si>
  <si>
    <t>1142281201015</t>
  </si>
  <si>
    <t>14228001024044001</t>
  </si>
  <si>
    <t>马可欣</t>
  </si>
  <si>
    <t>1142281202020</t>
  </si>
  <si>
    <t>卢城霖</t>
  </si>
  <si>
    <t>1142281203720</t>
  </si>
  <si>
    <t>黄李萍</t>
  </si>
  <si>
    <t>1142281203024</t>
  </si>
  <si>
    <t>14228001024044002</t>
  </si>
  <si>
    <t>万祖欢</t>
  </si>
  <si>
    <t>1142281201212</t>
  </si>
  <si>
    <t>向洪顺</t>
  </si>
  <si>
    <t>1142281202118</t>
  </si>
  <si>
    <t>郑萌</t>
  </si>
  <si>
    <t>1142281202306</t>
  </si>
  <si>
    <t>递补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</si>
</sst>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rgb="FF333333"/>
      <name val="方正小标宋简体"/>
      <charset val="134"/>
    </font>
    <font>
      <sz val="9"/>
      <color theme="1"/>
      <name val="黑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B7" sqref="B7:B9"/>
    </sheetView>
  </sheetViews>
  <sheetFormatPr defaultColWidth="9" defaultRowHeight="13.5"/>
  <cols>
    <col min="1" max="1" width="20.5" customWidth="1"/>
    <col min="2" max="2" width="8.5" customWidth="1"/>
    <col min="3" max="3" width="16.75" customWidth="1"/>
    <col min="4" max="4" width="5.125" customWidth="1"/>
    <col min="5" max="5" width="3.75" customWidth="1"/>
    <col min="6" max="6" width="7.125" customWidth="1"/>
    <col min="7" max="7" width="12.75" customWidth="1"/>
    <col min="8" max="8" width="6.625" customWidth="1"/>
    <col min="9" max="10" width="6.75" customWidth="1"/>
    <col min="11" max="11" width="7.25" customWidth="1"/>
    <col min="12" max="12" width="3" customWidth="1"/>
    <col min="13" max="13" width="7" customWidth="1"/>
    <col min="14" max="14" width="8.25" customWidth="1"/>
    <col min="15" max="15" width="4.875" customWidth="1"/>
    <col min="16" max="16" width="5.25" customWidth="1"/>
  </cols>
  <sheetData>
    <row r="1" spans="1:1">
      <c r="A1" t="s">
        <v>0</v>
      </c>
    </row>
    <row r="2" ht="28.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50" customHeight="1" spans="1:16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6" t="s">
        <v>12</v>
      </c>
      <c r="L3" s="4" t="s">
        <v>13</v>
      </c>
      <c r="M3" s="16" t="s">
        <v>14</v>
      </c>
      <c r="N3" s="16" t="s">
        <v>15</v>
      </c>
      <c r="O3" s="4" t="s">
        <v>16</v>
      </c>
      <c r="P3" s="16" t="s">
        <v>17</v>
      </c>
    </row>
    <row r="4" s="2" customFormat="1" ht="23" customHeight="1" spans="1:16">
      <c r="A4" s="6" t="str">
        <f>VLOOKUP(C4,[1]Sheet1!$C$4:$E$545,2,0)</f>
        <v>恩施州不动产登记中心</v>
      </c>
      <c r="B4" s="6" t="str">
        <f>VLOOKUP(C4,[1]Sheet1!$C$4:$E$545,3,0)</f>
        <v>工作
人员</v>
      </c>
      <c r="C4" s="20" t="s">
        <v>18</v>
      </c>
      <c r="D4" s="7" t="s">
        <v>19</v>
      </c>
      <c r="E4" s="8">
        <v>1</v>
      </c>
      <c r="F4" s="21" t="s">
        <v>20</v>
      </c>
      <c r="G4" s="21" t="s">
        <v>21</v>
      </c>
      <c r="H4" s="9">
        <v>111</v>
      </c>
      <c r="I4" s="9">
        <v>98</v>
      </c>
      <c r="J4" s="9">
        <v>209</v>
      </c>
      <c r="K4" s="17">
        <v>69.6666666666667</v>
      </c>
      <c r="L4" s="18"/>
      <c r="M4" s="17">
        <v>69.6666666666667</v>
      </c>
      <c r="N4" s="17">
        <f>M4*0.4</f>
        <v>27.8666666666667</v>
      </c>
      <c r="O4" s="18">
        <v>1</v>
      </c>
      <c r="P4" s="19"/>
    </row>
    <row r="5" s="2" customFormat="1" ht="23" customHeight="1" spans="1:16">
      <c r="A5" s="10"/>
      <c r="B5" s="10"/>
      <c r="C5" s="10"/>
      <c r="D5" s="11"/>
      <c r="E5" s="12"/>
      <c r="F5" s="21" t="s">
        <v>22</v>
      </c>
      <c r="G5" s="21" t="s">
        <v>23</v>
      </c>
      <c r="H5" s="9">
        <v>87.5</v>
      </c>
      <c r="I5" s="9">
        <v>95.5</v>
      </c>
      <c r="J5" s="9">
        <v>183</v>
      </c>
      <c r="K5" s="17">
        <v>61</v>
      </c>
      <c r="L5" s="18">
        <v>5</v>
      </c>
      <c r="M5" s="17">
        <v>66</v>
      </c>
      <c r="N5" s="17">
        <f t="shared" ref="N5:N15" si="0">M5*0.4</f>
        <v>26.4</v>
      </c>
      <c r="O5" s="18">
        <v>2</v>
      </c>
      <c r="P5" s="19"/>
    </row>
    <row r="6" s="2" customFormat="1" ht="23" customHeight="1" spans="1:16">
      <c r="A6" s="13"/>
      <c r="B6" s="13"/>
      <c r="C6" s="13"/>
      <c r="D6" s="14"/>
      <c r="E6" s="15"/>
      <c r="F6" s="21" t="s">
        <v>24</v>
      </c>
      <c r="G6" s="21" t="s">
        <v>25</v>
      </c>
      <c r="H6" s="9">
        <v>86.5</v>
      </c>
      <c r="I6" s="9">
        <v>110</v>
      </c>
      <c r="J6" s="9">
        <v>196.5</v>
      </c>
      <c r="K6" s="17">
        <v>65.5</v>
      </c>
      <c r="L6" s="18"/>
      <c r="M6" s="17">
        <v>65.5</v>
      </c>
      <c r="N6" s="17">
        <f t="shared" si="0"/>
        <v>26.2</v>
      </c>
      <c r="O6" s="18">
        <v>3</v>
      </c>
      <c r="P6" s="19"/>
    </row>
    <row r="7" s="2" customFormat="1" ht="23" customHeight="1" spans="1:16">
      <c r="A7" s="6" t="str">
        <f>VLOOKUP(C7,[1]Sheet1!$C$4:$E$545,2,0)</f>
        <v>恩施州国土整治局</v>
      </c>
      <c r="B7" s="6" t="str">
        <f>VLOOKUP(C7,[1]Sheet1!$C$4:$E$545,3,0)</f>
        <v>工作
人员</v>
      </c>
      <c r="C7" s="20" t="s">
        <v>26</v>
      </c>
      <c r="D7" s="7" t="s">
        <v>19</v>
      </c>
      <c r="E7" s="8">
        <v>1</v>
      </c>
      <c r="F7" s="21" t="s">
        <v>27</v>
      </c>
      <c r="G7" s="21" t="s">
        <v>28</v>
      </c>
      <c r="H7" s="9">
        <v>89</v>
      </c>
      <c r="I7" s="9">
        <v>95.5</v>
      </c>
      <c r="J7" s="9">
        <v>184.5</v>
      </c>
      <c r="K7" s="17">
        <v>61.5</v>
      </c>
      <c r="L7" s="18"/>
      <c r="M7" s="17">
        <v>61.5</v>
      </c>
      <c r="N7" s="17">
        <f t="shared" si="0"/>
        <v>24.6</v>
      </c>
      <c r="O7" s="18">
        <v>1</v>
      </c>
      <c r="P7" s="19"/>
    </row>
    <row r="8" s="2" customFormat="1" ht="23" customHeight="1" spans="1:16">
      <c r="A8" s="10"/>
      <c r="B8" s="10"/>
      <c r="C8" s="10"/>
      <c r="D8" s="11"/>
      <c r="E8" s="12"/>
      <c r="F8" s="21" t="s">
        <v>29</v>
      </c>
      <c r="G8" s="21" t="s">
        <v>30</v>
      </c>
      <c r="H8" s="9">
        <v>87.5</v>
      </c>
      <c r="I8" s="9">
        <v>93.5</v>
      </c>
      <c r="J8" s="9">
        <v>181</v>
      </c>
      <c r="K8" s="17">
        <v>60.3333333333333</v>
      </c>
      <c r="L8" s="18"/>
      <c r="M8" s="17">
        <v>60.3333333333333</v>
      </c>
      <c r="N8" s="17">
        <f t="shared" si="0"/>
        <v>24.1333333333333</v>
      </c>
      <c r="O8" s="18">
        <v>2</v>
      </c>
      <c r="P8" s="19"/>
    </row>
    <row r="9" s="2" customFormat="1" ht="23" customHeight="1" spans="1:16">
      <c r="A9" s="13"/>
      <c r="B9" s="13"/>
      <c r="C9" s="13"/>
      <c r="D9" s="14"/>
      <c r="E9" s="15"/>
      <c r="F9" s="21" t="s">
        <v>31</v>
      </c>
      <c r="G9" s="21" t="s">
        <v>32</v>
      </c>
      <c r="H9" s="9">
        <v>76.5</v>
      </c>
      <c r="I9" s="9">
        <v>104.5</v>
      </c>
      <c r="J9" s="9">
        <v>181</v>
      </c>
      <c r="K9" s="17">
        <v>60.3333333333333</v>
      </c>
      <c r="L9" s="18"/>
      <c r="M9" s="17">
        <v>60.3333333333333</v>
      </c>
      <c r="N9" s="17">
        <f t="shared" si="0"/>
        <v>24.1333333333333</v>
      </c>
      <c r="O9" s="18">
        <v>2</v>
      </c>
      <c r="P9" s="19"/>
    </row>
    <row r="10" s="2" customFormat="1" ht="23" customHeight="1" spans="1:16">
      <c r="A10" s="6" t="str">
        <f>VLOOKUP(C10,[1]Sheet1!$C$4:$E$545,2,0)</f>
        <v>恩施州土地收购储备中心</v>
      </c>
      <c r="B10" s="6" t="str">
        <f>VLOOKUP(C10,[1]Sheet1!$C$4:$E$545,3,0)</f>
        <v>工作
人员</v>
      </c>
      <c r="C10" s="20" t="s">
        <v>33</v>
      </c>
      <c r="D10" s="7" t="s">
        <v>19</v>
      </c>
      <c r="E10" s="8">
        <v>1</v>
      </c>
      <c r="F10" s="21" t="s">
        <v>34</v>
      </c>
      <c r="G10" s="21" t="s">
        <v>35</v>
      </c>
      <c r="H10" s="9">
        <v>112</v>
      </c>
      <c r="I10" s="9">
        <v>103.5</v>
      </c>
      <c r="J10" s="9">
        <v>215.5</v>
      </c>
      <c r="K10" s="17">
        <v>71.8333333333333</v>
      </c>
      <c r="L10" s="18"/>
      <c r="M10" s="17">
        <v>71.8333333333333</v>
      </c>
      <c r="N10" s="17">
        <f t="shared" si="0"/>
        <v>28.7333333333333</v>
      </c>
      <c r="O10" s="18">
        <v>1</v>
      </c>
      <c r="P10" s="19"/>
    </row>
    <row r="11" s="2" customFormat="1" ht="23" customHeight="1" spans="1:16">
      <c r="A11" s="10"/>
      <c r="B11" s="10"/>
      <c r="C11" s="10"/>
      <c r="D11" s="11"/>
      <c r="E11" s="12"/>
      <c r="F11" s="21" t="s">
        <v>36</v>
      </c>
      <c r="G11" s="21" t="s">
        <v>37</v>
      </c>
      <c r="H11" s="9">
        <v>109.5</v>
      </c>
      <c r="I11" s="9">
        <v>93</v>
      </c>
      <c r="J11" s="9">
        <v>202.5</v>
      </c>
      <c r="K11" s="17">
        <v>67.5</v>
      </c>
      <c r="L11" s="18"/>
      <c r="M11" s="17">
        <v>67.5</v>
      </c>
      <c r="N11" s="17">
        <f t="shared" si="0"/>
        <v>27</v>
      </c>
      <c r="O11" s="18">
        <v>2</v>
      </c>
      <c r="P11" s="19"/>
    </row>
    <row r="12" s="2" customFormat="1" ht="23" customHeight="1" spans="1:16">
      <c r="A12" s="10"/>
      <c r="B12" s="13"/>
      <c r="C12" s="13"/>
      <c r="D12" s="14"/>
      <c r="E12" s="15"/>
      <c r="F12" s="21" t="s">
        <v>38</v>
      </c>
      <c r="G12" s="21" t="s">
        <v>39</v>
      </c>
      <c r="H12" s="9">
        <v>87</v>
      </c>
      <c r="I12" s="9">
        <v>101</v>
      </c>
      <c r="J12" s="9">
        <v>188</v>
      </c>
      <c r="K12" s="17">
        <v>62.6666666666667</v>
      </c>
      <c r="L12" s="18"/>
      <c r="M12" s="17">
        <v>62.6666666666667</v>
      </c>
      <c r="N12" s="17">
        <f t="shared" si="0"/>
        <v>25.0666666666667</v>
      </c>
      <c r="O12" s="18">
        <v>3</v>
      </c>
      <c r="P12" s="19"/>
    </row>
    <row r="13" s="2" customFormat="1" ht="23" customHeight="1" spans="1:16">
      <c r="A13" s="10"/>
      <c r="B13" s="6" t="str">
        <f>VLOOKUP(C13,[1]Sheet1!$C$4:$E$545,3,0)</f>
        <v>工作
人员</v>
      </c>
      <c r="C13" s="20" t="s">
        <v>40</v>
      </c>
      <c r="D13" s="7" t="s">
        <v>19</v>
      </c>
      <c r="E13" s="8">
        <v>1</v>
      </c>
      <c r="F13" s="21" t="s">
        <v>41</v>
      </c>
      <c r="G13" s="21" t="s">
        <v>42</v>
      </c>
      <c r="H13" s="9">
        <v>100</v>
      </c>
      <c r="I13" s="9">
        <v>112</v>
      </c>
      <c r="J13" s="9">
        <v>212</v>
      </c>
      <c r="K13" s="17">
        <v>70.6666666666667</v>
      </c>
      <c r="L13" s="18"/>
      <c r="M13" s="17">
        <v>70.6666666666667</v>
      </c>
      <c r="N13" s="17">
        <f t="shared" si="0"/>
        <v>28.2666666666667</v>
      </c>
      <c r="O13" s="18">
        <v>1</v>
      </c>
      <c r="P13" s="19"/>
    </row>
    <row r="14" s="2" customFormat="1" ht="23" customHeight="1" spans="1:16">
      <c r="A14" s="10"/>
      <c r="B14" s="10"/>
      <c r="C14" s="10"/>
      <c r="D14" s="11"/>
      <c r="E14" s="12"/>
      <c r="F14" s="21" t="s">
        <v>43</v>
      </c>
      <c r="G14" s="21" t="s">
        <v>44</v>
      </c>
      <c r="H14" s="9">
        <v>115</v>
      </c>
      <c r="I14" s="9">
        <v>87.5</v>
      </c>
      <c r="J14" s="9">
        <v>202.5</v>
      </c>
      <c r="K14" s="17">
        <v>67.5</v>
      </c>
      <c r="L14" s="18"/>
      <c r="M14" s="17">
        <v>67.5</v>
      </c>
      <c r="N14" s="17">
        <f t="shared" si="0"/>
        <v>27</v>
      </c>
      <c r="O14" s="18">
        <v>3</v>
      </c>
      <c r="P14" s="19"/>
    </row>
    <row r="15" ht="23" customHeight="1" spans="1:16">
      <c r="A15" s="13"/>
      <c r="B15" s="13"/>
      <c r="C15" s="13"/>
      <c r="D15" s="14"/>
      <c r="E15" s="15"/>
      <c r="F15" s="9" t="s">
        <v>45</v>
      </c>
      <c r="G15" s="21" t="s">
        <v>46</v>
      </c>
      <c r="H15" s="9">
        <v>82.5</v>
      </c>
      <c r="I15" s="9">
        <v>111</v>
      </c>
      <c r="J15" s="9">
        <v>193.5</v>
      </c>
      <c r="K15" s="17">
        <v>64.5</v>
      </c>
      <c r="L15" s="9"/>
      <c r="M15" s="17">
        <v>64.5</v>
      </c>
      <c r="N15" s="17">
        <f t="shared" si="0"/>
        <v>25.8</v>
      </c>
      <c r="O15" s="9">
        <v>4</v>
      </c>
      <c r="P15" s="9" t="s">
        <v>47</v>
      </c>
    </row>
  </sheetData>
  <mergeCells count="20">
    <mergeCell ref="A2:P2"/>
    <mergeCell ref="A4:A6"/>
    <mergeCell ref="A7:A9"/>
    <mergeCell ref="A10:A15"/>
    <mergeCell ref="B4:B6"/>
    <mergeCell ref="B7:B9"/>
    <mergeCell ref="B10:B12"/>
    <mergeCell ref="B13:B15"/>
    <mergeCell ref="C4:C6"/>
    <mergeCell ref="C7:C9"/>
    <mergeCell ref="C10:C12"/>
    <mergeCell ref="C13:C15"/>
    <mergeCell ref="D4:D6"/>
    <mergeCell ref="D7:D9"/>
    <mergeCell ref="D10:D12"/>
    <mergeCell ref="D13:D15"/>
    <mergeCell ref="E4:E6"/>
    <mergeCell ref="E7:E9"/>
    <mergeCell ref="E10:E12"/>
    <mergeCell ref="E13:E1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孟敬雯</dc:creator>
  <cp:lastModifiedBy>洛天伊</cp:lastModifiedBy>
  <dcterms:created xsi:type="dcterms:W3CDTF">2020-08-31T00:43:00Z</dcterms:created>
  <cp:lastPrinted>2020-08-31T00:44:00Z</cp:lastPrinted>
  <dcterms:modified xsi:type="dcterms:W3CDTF">2020-09-22T08:58:41Z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