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高中笔试成绩" sheetId="7" r:id="rId1"/>
    <sheet name="中学笔试成绩" sheetId="4" r:id="rId2"/>
    <sheet name="小学笔试成绩 " sheetId="6" r:id="rId3"/>
    <sheet name="幼儿园" sheetId="5" r:id="rId4"/>
  </sheets>
  <definedNames>
    <definedName name="_xlnm.Print_Titles" localSheetId="2">'小学笔试成绩 '!$1:$2</definedName>
    <definedName name="_xlnm.Print_Titles" localSheetId="3">幼儿园!$1:$2</definedName>
  </definedNames>
  <calcPr calcId="144525"/>
</workbook>
</file>

<file path=xl/sharedStrings.xml><?xml version="1.0" encoding="utf-8"?>
<sst xmlns="http://schemas.openxmlformats.org/spreadsheetml/2006/main" count="734" uniqueCount="343">
  <si>
    <t>高中笔试面试成绩</t>
  </si>
  <si>
    <t>序号</t>
  </si>
  <si>
    <t>学段</t>
  </si>
  <si>
    <t>学科</t>
  </si>
  <si>
    <t>姓  名</t>
  </si>
  <si>
    <t>性别</t>
  </si>
  <si>
    <t>民  族</t>
  </si>
  <si>
    <t>出生日期</t>
  </si>
  <si>
    <t>身份证号</t>
  </si>
  <si>
    <t>笔试成绩</t>
  </si>
  <si>
    <t>政策加分</t>
  </si>
  <si>
    <t>笔试总分</t>
  </si>
  <si>
    <t>笔试折合
(笔试成绩*40%）</t>
  </si>
  <si>
    <t>试讲成绩</t>
  </si>
  <si>
    <t>术科成绩</t>
  </si>
  <si>
    <t>面试成绩
（试讲成绩*70%+术科成绩*30%)</t>
  </si>
  <si>
    <t>面试折合(面试成绩*60%)</t>
  </si>
  <si>
    <t>总分
（笔试折合+面试折合）</t>
  </si>
  <si>
    <t>高中</t>
  </si>
  <si>
    <t>地理</t>
  </si>
  <si>
    <t>邹梦楠</t>
  </si>
  <si>
    <t>女</t>
  </si>
  <si>
    <t>汉族</t>
  </si>
  <si>
    <t>1998-01-04</t>
  </si>
  <si>
    <t>230206199801041623</t>
  </si>
  <si>
    <t>历史</t>
  </si>
  <si>
    <t>宋婉玲</t>
  </si>
  <si>
    <t>1994-12-16</t>
  </si>
  <si>
    <t>230224199412162029</t>
  </si>
  <si>
    <t>李忠君</t>
  </si>
  <si>
    <t>男</t>
  </si>
  <si>
    <t>蒙古族</t>
  </si>
  <si>
    <t>1991-05-04</t>
  </si>
  <si>
    <t>152223199105042217</t>
  </si>
  <si>
    <t>数学</t>
  </si>
  <si>
    <t>张子凤</t>
  </si>
  <si>
    <t>1997-01-13</t>
  </si>
  <si>
    <t>230224199701132424</t>
  </si>
  <si>
    <t>体育</t>
  </si>
  <si>
    <t>拱勋</t>
  </si>
  <si>
    <t>1990-08-09</t>
  </si>
  <si>
    <t>230227199008090819</t>
  </si>
  <si>
    <t>孙守富</t>
  </si>
  <si>
    <t>1985-08-18</t>
  </si>
  <si>
    <t>230623198508181831</t>
  </si>
  <si>
    <t>孙嘉兴</t>
  </si>
  <si>
    <t>1998-04-29</t>
  </si>
  <si>
    <t>230221199804292819</t>
  </si>
  <si>
    <t>英语</t>
  </si>
  <si>
    <t>郭亚双</t>
  </si>
  <si>
    <t>1992-06-08</t>
  </si>
  <si>
    <t>230205199206080226</t>
  </si>
  <si>
    <t>张双双</t>
  </si>
  <si>
    <t>1988-10-22</t>
  </si>
  <si>
    <t>230606198810223223</t>
  </si>
  <si>
    <t>曹雪</t>
  </si>
  <si>
    <t>1997-12-24</t>
  </si>
  <si>
    <t>23012519971224262X</t>
  </si>
  <si>
    <t>白丽娜</t>
  </si>
  <si>
    <t>1995-10-07</t>
  </si>
  <si>
    <t>152223199510072225</t>
  </si>
  <si>
    <t>张美玉</t>
  </si>
  <si>
    <t>1994-03-09</t>
  </si>
  <si>
    <t>232301199403093941</t>
  </si>
  <si>
    <t>杨丛</t>
  </si>
  <si>
    <t>1986-01-15</t>
  </si>
  <si>
    <t>232301198601150228</t>
  </si>
  <si>
    <t>杨春雨</t>
  </si>
  <si>
    <t>1995-12-17</t>
  </si>
  <si>
    <t>230221199512171222</t>
  </si>
  <si>
    <t>杨冰冰</t>
  </si>
  <si>
    <t>1992-03-10</t>
  </si>
  <si>
    <t>23012519920310312X</t>
  </si>
  <si>
    <t>陈丽</t>
  </si>
  <si>
    <t>1986-02-20</t>
  </si>
  <si>
    <t>230606198602202444</t>
  </si>
  <si>
    <t>周越</t>
  </si>
  <si>
    <t>1988-08-27</t>
  </si>
  <si>
    <t>230204198808270448</t>
  </si>
  <si>
    <t>语文</t>
  </si>
  <si>
    <t>高经纬</t>
  </si>
  <si>
    <t>1997-07-20</t>
  </si>
  <si>
    <t>230224199707203342</t>
  </si>
  <si>
    <t>政治</t>
  </si>
  <si>
    <t>邱云超</t>
  </si>
  <si>
    <t>1988-11-04</t>
  </si>
  <si>
    <t>23020819881104042X</t>
  </si>
  <si>
    <t>于乌日娜</t>
  </si>
  <si>
    <t>1990-12-05</t>
  </si>
  <si>
    <t>152223199012055545</t>
  </si>
  <si>
    <t>王萨日娜</t>
  </si>
  <si>
    <t>1993-11-10</t>
  </si>
  <si>
    <t>152223199311105565</t>
  </si>
  <si>
    <t>中学笔试面试成绩</t>
  </si>
  <si>
    <t>初中</t>
  </si>
  <si>
    <t>胡晓欢</t>
  </si>
  <si>
    <t>1991-04-19</t>
  </si>
  <si>
    <t>152223199104190015</t>
  </si>
  <si>
    <t>计算机</t>
  </si>
  <si>
    <t>李倩</t>
  </si>
  <si>
    <t>1990-08-22</t>
  </si>
  <si>
    <t>230224199008222624</t>
  </si>
  <si>
    <t>郭爽</t>
  </si>
  <si>
    <t>1994-01-30</t>
  </si>
  <si>
    <t>230224199401300027</t>
  </si>
  <si>
    <t>王一涵</t>
  </si>
  <si>
    <t>1997-06-30</t>
  </si>
  <si>
    <t>230224199706303827</t>
  </si>
  <si>
    <t>廖丹妮</t>
  </si>
  <si>
    <t>1990-04-08</t>
  </si>
  <si>
    <t>231084199004083328</t>
  </si>
  <si>
    <t>乌恩齐</t>
  </si>
  <si>
    <t>1992-09-06</t>
  </si>
  <si>
    <t>152223199209064226</t>
  </si>
  <si>
    <t>吕秋爽</t>
  </si>
  <si>
    <t>1990-10-01</t>
  </si>
  <si>
    <t>230204199010011222</t>
  </si>
  <si>
    <t>李卉</t>
  </si>
  <si>
    <t>1993-04-10</t>
  </si>
  <si>
    <t>230202199304101220</t>
  </si>
  <si>
    <t>生物</t>
  </si>
  <si>
    <t>王天舒</t>
  </si>
  <si>
    <t>1995-02-06</t>
  </si>
  <si>
    <t>230208199502061168</t>
  </si>
  <si>
    <t>苏源</t>
  </si>
  <si>
    <t>1997-06-26</t>
  </si>
  <si>
    <t>230224199706263319</t>
  </si>
  <si>
    <t>肖福隆</t>
  </si>
  <si>
    <t>1994-01-11</t>
  </si>
  <si>
    <t>23022719940111061X</t>
  </si>
  <si>
    <t>何鑫</t>
  </si>
  <si>
    <t>1993-03-03</t>
  </si>
  <si>
    <t>230221199303035419</t>
  </si>
  <si>
    <t>物理</t>
  </si>
  <si>
    <t>杨新梅</t>
  </si>
  <si>
    <t>1988-02-08</t>
  </si>
  <si>
    <t>231025198802085227</t>
  </si>
  <si>
    <t>张丹丹</t>
  </si>
  <si>
    <t>满族</t>
  </si>
  <si>
    <t>1991-05-23</t>
  </si>
  <si>
    <t>230208199105230829</t>
  </si>
  <si>
    <t>彭爽</t>
  </si>
  <si>
    <t>1988-10-10</t>
  </si>
  <si>
    <t>23022419881010062X</t>
  </si>
  <si>
    <t>尚小萌</t>
  </si>
  <si>
    <t>1997-10-20</t>
  </si>
  <si>
    <t>230221199710204240</t>
  </si>
  <si>
    <t>李扬</t>
  </si>
  <si>
    <t>1989-12-22</t>
  </si>
  <si>
    <t>230224198912221641</t>
  </si>
  <si>
    <t>范心瑜</t>
  </si>
  <si>
    <t>1998-06-28</t>
  </si>
  <si>
    <t>231121199806280526</t>
  </si>
  <si>
    <t>李吉</t>
  </si>
  <si>
    <t>1997-08-28</t>
  </si>
  <si>
    <t>230224199708282222</t>
  </si>
  <si>
    <t>小学笔试面试成绩</t>
  </si>
  <si>
    <t>小学</t>
  </si>
  <si>
    <t>科学</t>
  </si>
  <si>
    <t>李泽麒</t>
  </si>
  <si>
    <t>1996-03-20</t>
  </si>
  <si>
    <t>232302199603205027</t>
  </si>
  <si>
    <t>张美月</t>
  </si>
  <si>
    <t>1993-10-27</t>
  </si>
  <si>
    <t>150421199310275366</t>
  </si>
  <si>
    <t>宋凤茹</t>
  </si>
  <si>
    <t>1991-02-04</t>
  </si>
  <si>
    <t>230221199102042866</t>
  </si>
  <si>
    <t>美术</t>
  </si>
  <si>
    <t>付楚然</t>
  </si>
  <si>
    <t>1998-10-15</t>
  </si>
  <si>
    <t>152223199810150264</t>
  </si>
  <si>
    <t>张晓岚</t>
  </si>
  <si>
    <t>1991-03-23</t>
  </si>
  <si>
    <t>230502199103230727</t>
  </si>
  <si>
    <t>严爽</t>
  </si>
  <si>
    <t>1992-06-26</t>
  </si>
  <si>
    <t>230204199206261223</t>
  </si>
  <si>
    <t>刘沙沙</t>
  </si>
  <si>
    <t>1986-07-06</t>
  </si>
  <si>
    <t>230281198607063728</t>
  </si>
  <si>
    <t>孙畅</t>
  </si>
  <si>
    <t>鄂温克族</t>
  </si>
  <si>
    <t>1994-01-24</t>
  </si>
  <si>
    <t>152127199401245182</t>
  </si>
  <si>
    <t>赵权丽</t>
  </si>
  <si>
    <t>1997-09-03</t>
  </si>
  <si>
    <t>230224199709030625</t>
  </si>
  <si>
    <t>于艳平</t>
  </si>
  <si>
    <t>1999-01-16</t>
  </si>
  <si>
    <t>230231199901164029</t>
  </si>
  <si>
    <t>谷玉玲</t>
  </si>
  <si>
    <t>1996-08-13</t>
  </si>
  <si>
    <t>230623199608130649</t>
  </si>
  <si>
    <t>侯玉萍</t>
  </si>
  <si>
    <t>1999-08-26</t>
  </si>
  <si>
    <t>230227199908260625</t>
  </si>
  <si>
    <t>王媛</t>
  </si>
  <si>
    <t>1999-11-03</t>
  </si>
  <si>
    <t>230802199911031327</t>
  </si>
  <si>
    <t>李敏</t>
  </si>
  <si>
    <t>1997-02-28</t>
  </si>
  <si>
    <t>230224199702282029</t>
  </si>
  <si>
    <t>刘馨</t>
  </si>
  <si>
    <t>达斡尔族</t>
  </si>
  <si>
    <t>1998-08-01</t>
  </si>
  <si>
    <t>230208199808010224</t>
  </si>
  <si>
    <t>付艳杰</t>
  </si>
  <si>
    <t>1988-04-13</t>
  </si>
  <si>
    <t>152123198804134225</t>
  </si>
  <si>
    <t>心理健康</t>
  </si>
  <si>
    <t>郑飞</t>
  </si>
  <si>
    <t>1989-10-10</t>
  </si>
  <si>
    <t>152127198910103348</t>
  </si>
  <si>
    <t>贾珺檬</t>
  </si>
  <si>
    <t>1997-10-03</t>
  </si>
  <si>
    <t>230281199710030929</t>
  </si>
  <si>
    <t>王祎璠</t>
  </si>
  <si>
    <t>1995-03-01</t>
  </si>
  <si>
    <t>230224199503013045</t>
  </si>
  <si>
    <t>李璐璐</t>
  </si>
  <si>
    <t>1995-04-09</t>
  </si>
  <si>
    <t>232331199504091628</t>
  </si>
  <si>
    <t>音乐</t>
  </si>
  <si>
    <t>曹佳茹</t>
  </si>
  <si>
    <t>1998-06-30</t>
  </si>
  <si>
    <t>230221199806303024</t>
  </si>
  <si>
    <t>尹思琪</t>
  </si>
  <si>
    <t>1991-04-03</t>
  </si>
  <si>
    <t>230225199104030522</t>
  </si>
  <si>
    <t>谭宇涵</t>
  </si>
  <si>
    <t>1996-05-19</t>
  </si>
  <si>
    <t>23022119960519524X</t>
  </si>
  <si>
    <t>冷琳琳</t>
  </si>
  <si>
    <t>1991-07-19</t>
  </si>
  <si>
    <t>232330199107190220</t>
  </si>
  <si>
    <t>潘铮</t>
  </si>
  <si>
    <t>1999-10-15</t>
  </si>
  <si>
    <t>230224199910152237</t>
  </si>
  <si>
    <t>李婉莹</t>
  </si>
  <si>
    <t>1993-01-12</t>
  </si>
  <si>
    <t>230224199301123828</t>
  </si>
  <si>
    <t>宋美莹</t>
  </si>
  <si>
    <t>1994-05-05</t>
  </si>
  <si>
    <t>152103199405051528</t>
  </si>
  <si>
    <t>佟丽娇</t>
  </si>
  <si>
    <t>1994-01-05</t>
  </si>
  <si>
    <t>152223199401054829</t>
  </si>
  <si>
    <t>曹伟珊</t>
  </si>
  <si>
    <t>1992-10-24</t>
  </si>
  <si>
    <t>231181199210243982</t>
  </si>
  <si>
    <t>幼儿园笔试面试成绩</t>
  </si>
  <si>
    <t>性  别</t>
  </si>
  <si>
    <t>面试折合 
(面试成绩*60%)</t>
  </si>
  <si>
    <t>幼儿园</t>
  </si>
  <si>
    <t>周舟</t>
  </si>
  <si>
    <t>1999-12-15</t>
  </si>
  <si>
    <t>232331199912150228</t>
  </si>
  <si>
    <t>韩雨彤</t>
  </si>
  <si>
    <t>1996-12-20</t>
  </si>
  <si>
    <t>230224199612203921</t>
  </si>
  <si>
    <t>单丽艳</t>
  </si>
  <si>
    <t>1996-08-20</t>
  </si>
  <si>
    <t>230224199608202424</t>
  </si>
  <si>
    <t>郑佳乐</t>
  </si>
  <si>
    <t>1994-05-06</t>
  </si>
  <si>
    <t>230224199405063348</t>
  </si>
  <si>
    <t>于海波</t>
  </si>
  <si>
    <t>1995-03-10</t>
  </si>
  <si>
    <t>230224199503103323</t>
  </si>
  <si>
    <t>牛美淋</t>
  </si>
  <si>
    <t>1997-08-30</t>
  </si>
  <si>
    <t>230203199708301225</t>
  </si>
  <si>
    <t>马爽</t>
  </si>
  <si>
    <t>1993-03-26</t>
  </si>
  <si>
    <t>230224199303262020</t>
  </si>
  <si>
    <t>刘琼</t>
  </si>
  <si>
    <t>1997-10-17</t>
  </si>
  <si>
    <t>230224199710172620</t>
  </si>
  <si>
    <t>刘楠</t>
  </si>
  <si>
    <t>1997-04-23</t>
  </si>
  <si>
    <t>230224199704230329</t>
  </si>
  <si>
    <t>于佳盈</t>
  </si>
  <si>
    <t>1996-04-11</t>
  </si>
  <si>
    <t>230224199604111824</t>
  </si>
  <si>
    <t>李睿</t>
  </si>
  <si>
    <t>1994-05-03</t>
  </si>
  <si>
    <t>230224199405033923</t>
  </si>
  <si>
    <t>高一帆</t>
  </si>
  <si>
    <t>1998-06-06</t>
  </si>
  <si>
    <t>220821199806060326</t>
  </si>
  <si>
    <t>田冬梅</t>
  </si>
  <si>
    <t>1998-02-22</t>
  </si>
  <si>
    <t>230623199802221640</t>
  </si>
  <si>
    <t>王昕嫄</t>
  </si>
  <si>
    <t>1999-09-25</t>
  </si>
  <si>
    <t>231182199909256249</t>
  </si>
  <si>
    <t>何美娜</t>
  </si>
  <si>
    <t>1995-12-25</t>
  </si>
  <si>
    <t>220182199512250647</t>
  </si>
  <si>
    <t>何婉璐</t>
  </si>
  <si>
    <t>1993-04-23</t>
  </si>
  <si>
    <t>230281199304232621</t>
  </si>
  <si>
    <t>王岩</t>
  </si>
  <si>
    <t>1992-07-23</t>
  </si>
  <si>
    <t>152122199207233020</t>
  </si>
  <si>
    <t>宫艳柳</t>
  </si>
  <si>
    <t>1990-11-10</t>
  </si>
  <si>
    <t>152223199011100025</t>
  </si>
  <si>
    <t>姜海月</t>
  </si>
  <si>
    <t>1995-05-07</t>
  </si>
  <si>
    <t>230606199505075628</t>
  </si>
  <si>
    <t>王玥</t>
  </si>
  <si>
    <t>1994-11-25</t>
  </si>
  <si>
    <t>230225199411250525</t>
  </si>
  <si>
    <t>杨悦</t>
  </si>
  <si>
    <t>1997-09-05</t>
  </si>
  <si>
    <t>230203199709051424</t>
  </si>
  <si>
    <t>马宁</t>
  </si>
  <si>
    <t>230606199303034828</t>
  </si>
  <si>
    <t>李菁菁</t>
  </si>
  <si>
    <t>1995-04-19</t>
  </si>
  <si>
    <t>230224199504190326</t>
  </si>
  <si>
    <t>卫宇晴</t>
  </si>
  <si>
    <t>1997-10-13</t>
  </si>
  <si>
    <t>230229199710132524</t>
  </si>
  <si>
    <t>高悦</t>
  </si>
  <si>
    <t>230224199704232025</t>
  </si>
  <si>
    <t>高平</t>
  </si>
  <si>
    <t>1992-12-18</t>
  </si>
  <si>
    <t>230224199212181321</t>
  </si>
  <si>
    <t>曹晶晶</t>
  </si>
  <si>
    <t>1994-11-11</t>
  </si>
  <si>
    <t>230224199411113946</t>
  </si>
  <si>
    <t>王玉莲</t>
  </si>
  <si>
    <t>1997-03-15</t>
  </si>
  <si>
    <t>230224199703152023</t>
  </si>
  <si>
    <t>白璇祺</t>
  </si>
  <si>
    <t>1998-04-23</t>
  </si>
  <si>
    <t>231182199804236241</t>
  </si>
  <si>
    <t>王静</t>
  </si>
  <si>
    <t>1992-02-10</t>
  </si>
  <si>
    <t>230224199202100022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</si>
</sst>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zoomScale="140" zoomScaleNormal="140" workbookViewId="0">
      <pane ySplit="2" topLeftCell="A3" activePane="bottomLeft" state="frozen"/>
      <selection/>
      <selection pane="bottomLeft" activeCell="M13" sqref="M13"/>
    </sheetView>
  </sheetViews>
  <sheetFormatPr defaultColWidth="9" defaultRowHeight="12"/>
  <cols>
    <col min="1" max="1" width="3.20833333333333" style="15" customWidth="1"/>
    <col min="2" max="2" width="5.975" style="15" customWidth="1"/>
    <col min="3" max="3" width="5.35833333333333" style="15" customWidth="1"/>
    <col min="4" max="4" width="8.125" style="15" customWidth="1"/>
    <col min="5" max="5" width="4.19166666666667" style="15" customWidth="1"/>
    <col min="6" max="6" width="6.69166666666667" style="15" customWidth="1"/>
    <col min="7" max="7" width="11.525" style="15" customWidth="1"/>
    <col min="8" max="8" width="18.875" style="15" customWidth="1"/>
    <col min="9" max="9" width="4.825" style="15" customWidth="1"/>
    <col min="10" max="10" width="4.375" style="15" customWidth="1"/>
    <col min="11" max="11" width="4.55833333333333" style="15" customWidth="1"/>
    <col min="12" max="12" width="13.8416666666667" style="15" customWidth="1"/>
    <col min="13" max="14" width="5.625" style="15" customWidth="1"/>
    <col min="15" max="15" width="13.925" style="15" customWidth="1"/>
    <col min="16" max="16" width="9.725" style="15" customWidth="1"/>
    <col min="17" max="17" width="13.0333333333333" style="15" customWidth="1"/>
    <col min="18" max="18" width="33.2166666666667" style="15" customWidth="1"/>
    <col min="19" max="16384" width="9" style="15"/>
  </cols>
  <sheetData>
    <row r="1" s="1" customFormat="1" ht="31" customHeight="1" spans="1: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9" customFormat="1" ht="39" customHeight="1" spans="1:1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15" customFormat="1" ht="18" customHeight="1" spans="1:17">
      <c r="A3" s="1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>
        <v>54</v>
      </c>
      <c r="J3" s="7"/>
      <c r="K3" s="7">
        <f t="shared" ref="K3:K19" si="0">SUM(I3:J3)</f>
        <v>54</v>
      </c>
      <c r="L3" s="7">
        <f>K3*40%</f>
        <v>21.6</v>
      </c>
      <c r="M3" s="7">
        <v>82.6</v>
      </c>
      <c r="N3" s="7"/>
      <c r="O3" s="6"/>
      <c r="P3" s="6">
        <f>M3*60%</f>
        <v>49.56</v>
      </c>
      <c r="Q3" s="6">
        <f>L3+P3</f>
        <v>71.16</v>
      </c>
    </row>
    <row r="4" s="15" customFormat="1" ht="18" customHeight="1" spans="1:17">
      <c r="A4" s="17">
        <v>2</v>
      </c>
      <c r="B4" s="7" t="s">
        <v>18</v>
      </c>
      <c r="C4" s="7" t="s">
        <v>25</v>
      </c>
      <c r="D4" s="7" t="s">
        <v>26</v>
      </c>
      <c r="E4" s="7" t="s">
        <v>21</v>
      </c>
      <c r="F4" s="7" t="s">
        <v>22</v>
      </c>
      <c r="G4" s="7" t="s">
        <v>27</v>
      </c>
      <c r="H4" s="7" t="s">
        <v>28</v>
      </c>
      <c r="I4" s="7">
        <v>62</v>
      </c>
      <c r="J4" s="7"/>
      <c r="K4" s="7">
        <f t="shared" si="0"/>
        <v>62</v>
      </c>
      <c r="L4" s="7">
        <f t="shared" ref="L4:L25" si="1">K4*40%</f>
        <v>24.8</v>
      </c>
      <c r="M4" s="7">
        <v>90.4</v>
      </c>
      <c r="N4" s="7"/>
      <c r="O4" s="6"/>
      <c r="P4" s="6">
        <f>M4*60%</f>
        <v>54.24</v>
      </c>
      <c r="Q4" s="6">
        <f>L4+P4</f>
        <v>79.04</v>
      </c>
    </row>
    <row r="5" s="15" customFormat="1" ht="18" customHeight="1" spans="1:17">
      <c r="A5" s="17">
        <v>3</v>
      </c>
      <c r="B5" s="7" t="s">
        <v>18</v>
      </c>
      <c r="C5" s="7" t="s">
        <v>25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>
        <v>59</v>
      </c>
      <c r="J5" s="7"/>
      <c r="K5" s="7">
        <f t="shared" si="0"/>
        <v>59</v>
      </c>
      <c r="L5" s="7">
        <f t="shared" si="1"/>
        <v>23.6</v>
      </c>
      <c r="M5" s="7">
        <v>79.8</v>
      </c>
      <c r="N5" s="7"/>
      <c r="O5" s="6"/>
      <c r="P5" s="6">
        <f t="shared" ref="P5:P10" si="2">M5*60%</f>
        <v>47.88</v>
      </c>
      <c r="Q5" s="6">
        <f t="shared" ref="Q5:Q10" si="3">L5+P5</f>
        <v>71.48</v>
      </c>
    </row>
    <row r="6" s="15" customFormat="1" ht="18" customHeight="1" spans="1:17">
      <c r="A6" s="17">
        <v>4</v>
      </c>
      <c r="B6" s="7" t="s">
        <v>18</v>
      </c>
      <c r="C6" s="7" t="s">
        <v>34</v>
      </c>
      <c r="D6" s="7" t="s">
        <v>35</v>
      </c>
      <c r="E6" s="7" t="s">
        <v>21</v>
      </c>
      <c r="F6" s="7" t="s">
        <v>22</v>
      </c>
      <c r="G6" s="7" t="s">
        <v>36</v>
      </c>
      <c r="H6" s="7" t="s">
        <v>37</v>
      </c>
      <c r="I6" s="7">
        <v>47</v>
      </c>
      <c r="J6" s="7"/>
      <c r="K6" s="7">
        <f t="shared" si="0"/>
        <v>47</v>
      </c>
      <c r="L6" s="7">
        <f t="shared" si="1"/>
        <v>18.8</v>
      </c>
      <c r="M6" s="7">
        <v>87.2</v>
      </c>
      <c r="N6" s="7"/>
      <c r="O6" s="6"/>
      <c r="P6" s="6">
        <f t="shared" si="2"/>
        <v>52.32</v>
      </c>
      <c r="Q6" s="6">
        <f t="shared" si="3"/>
        <v>71.12</v>
      </c>
    </row>
    <row r="7" s="15" customFormat="1" ht="18" customHeight="1" spans="1:17">
      <c r="A7" s="17">
        <v>5</v>
      </c>
      <c r="B7" s="7" t="s">
        <v>18</v>
      </c>
      <c r="C7" s="7" t="s">
        <v>38</v>
      </c>
      <c r="D7" s="7" t="s">
        <v>39</v>
      </c>
      <c r="E7" s="7" t="s">
        <v>30</v>
      </c>
      <c r="F7" s="7" t="s">
        <v>22</v>
      </c>
      <c r="G7" s="7" t="s">
        <v>40</v>
      </c>
      <c r="H7" s="7" t="s">
        <v>41</v>
      </c>
      <c r="I7" s="7">
        <v>67</v>
      </c>
      <c r="J7" s="7"/>
      <c r="K7" s="7">
        <f t="shared" si="0"/>
        <v>67</v>
      </c>
      <c r="L7" s="7">
        <f t="shared" si="1"/>
        <v>26.8</v>
      </c>
      <c r="M7" s="7">
        <v>84.57</v>
      </c>
      <c r="N7" s="7">
        <v>83.67</v>
      </c>
      <c r="O7" s="6">
        <f>M7*70%+N7*30%</f>
        <v>84.3</v>
      </c>
      <c r="P7" s="6">
        <f>O7*60%</f>
        <v>50.58</v>
      </c>
      <c r="Q7" s="6">
        <f>K7*40%+O7*60%</f>
        <v>77.38</v>
      </c>
    </row>
    <row r="8" s="15" customFormat="1" ht="18" customHeight="1" spans="1:17">
      <c r="A8" s="17">
        <v>6</v>
      </c>
      <c r="B8" s="7" t="s">
        <v>18</v>
      </c>
      <c r="C8" s="7" t="s">
        <v>38</v>
      </c>
      <c r="D8" s="7" t="s">
        <v>42</v>
      </c>
      <c r="E8" s="7" t="s">
        <v>30</v>
      </c>
      <c r="F8" s="7" t="s">
        <v>22</v>
      </c>
      <c r="G8" s="7" t="s">
        <v>43</v>
      </c>
      <c r="H8" s="7" t="s">
        <v>44</v>
      </c>
      <c r="I8" s="7">
        <v>58</v>
      </c>
      <c r="J8" s="7"/>
      <c r="K8" s="7">
        <f t="shared" si="0"/>
        <v>58</v>
      </c>
      <c r="L8" s="7">
        <f t="shared" si="1"/>
        <v>23.2</v>
      </c>
      <c r="M8" s="7">
        <v>79.03</v>
      </c>
      <c r="N8" s="7">
        <v>83</v>
      </c>
      <c r="O8" s="6">
        <f>M8*70%+N8*30%</f>
        <v>80.221</v>
      </c>
      <c r="P8" s="6">
        <f>O8*60%</f>
        <v>48.1326</v>
      </c>
      <c r="Q8" s="6">
        <f>K8*40%+O8*60%</f>
        <v>71.3326</v>
      </c>
    </row>
    <row r="9" s="15" customFormat="1" ht="18" customHeight="1" spans="1:17">
      <c r="A9" s="17">
        <v>7</v>
      </c>
      <c r="B9" s="7" t="s">
        <v>18</v>
      </c>
      <c r="C9" s="7" t="s">
        <v>38</v>
      </c>
      <c r="D9" s="7" t="s">
        <v>45</v>
      </c>
      <c r="E9" s="7" t="s">
        <v>30</v>
      </c>
      <c r="F9" s="7" t="s">
        <v>22</v>
      </c>
      <c r="G9" s="7" t="s">
        <v>46</v>
      </c>
      <c r="H9" s="7" t="s">
        <v>47</v>
      </c>
      <c r="I9" s="7">
        <v>58</v>
      </c>
      <c r="J9" s="7"/>
      <c r="K9" s="7">
        <f t="shared" si="0"/>
        <v>58</v>
      </c>
      <c r="L9" s="7">
        <f t="shared" si="1"/>
        <v>23.2</v>
      </c>
      <c r="M9" s="7">
        <v>76.63</v>
      </c>
      <c r="N9" s="7">
        <v>83.33</v>
      </c>
      <c r="O9" s="6">
        <f>M9*70%+N9*30%</f>
        <v>78.64</v>
      </c>
      <c r="P9" s="6">
        <f>O9*60%</f>
        <v>47.184</v>
      </c>
      <c r="Q9" s="6">
        <f>K9*40%+O9*60%</f>
        <v>70.384</v>
      </c>
    </row>
    <row r="10" s="15" customFormat="1" ht="18" customHeight="1" spans="1:17">
      <c r="A10" s="17">
        <v>8</v>
      </c>
      <c r="B10" s="7" t="s">
        <v>18</v>
      </c>
      <c r="C10" s="7" t="s">
        <v>48</v>
      </c>
      <c r="D10" s="7" t="s">
        <v>49</v>
      </c>
      <c r="E10" s="7" t="s">
        <v>21</v>
      </c>
      <c r="F10" s="7" t="s">
        <v>22</v>
      </c>
      <c r="G10" s="7" t="s">
        <v>50</v>
      </c>
      <c r="H10" s="7" t="s">
        <v>51</v>
      </c>
      <c r="I10" s="7">
        <v>63</v>
      </c>
      <c r="J10" s="7">
        <v>10</v>
      </c>
      <c r="K10" s="7">
        <f t="shared" si="0"/>
        <v>73</v>
      </c>
      <c r="L10" s="7">
        <f t="shared" si="1"/>
        <v>29.2</v>
      </c>
      <c r="M10" s="7">
        <v>84.2</v>
      </c>
      <c r="N10" s="7"/>
      <c r="O10" s="6"/>
      <c r="P10" s="6">
        <f t="shared" si="2"/>
        <v>50.52</v>
      </c>
      <c r="Q10" s="6">
        <f t="shared" si="3"/>
        <v>79.72</v>
      </c>
    </row>
    <row r="11" s="15" customFormat="1" ht="18" customHeight="1" spans="1:17">
      <c r="A11" s="17">
        <v>9</v>
      </c>
      <c r="B11" s="7" t="s">
        <v>18</v>
      </c>
      <c r="C11" s="7" t="s">
        <v>48</v>
      </c>
      <c r="D11" s="7" t="s">
        <v>52</v>
      </c>
      <c r="E11" s="7" t="s">
        <v>21</v>
      </c>
      <c r="F11" s="7" t="s">
        <v>22</v>
      </c>
      <c r="G11" s="7" t="s">
        <v>53</v>
      </c>
      <c r="H11" s="7" t="s">
        <v>54</v>
      </c>
      <c r="I11" s="7">
        <v>67</v>
      </c>
      <c r="J11" s="7"/>
      <c r="K11" s="7">
        <f t="shared" si="0"/>
        <v>67</v>
      </c>
      <c r="L11" s="7">
        <f t="shared" si="1"/>
        <v>26.8</v>
      </c>
      <c r="M11" s="7">
        <v>90.4</v>
      </c>
      <c r="N11" s="7"/>
      <c r="O11" s="6"/>
      <c r="P11" s="6">
        <f t="shared" ref="P11:P23" si="4">M11*60%</f>
        <v>54.24</v>
      </c>
      <c r="Q11" s="6">
        <f t="shared" ref="Q11:Q23" si="5">L11+P11</f>
        <v>81.04</v>
      </c>
    </row>
    <row r="12" s="15" customFormat="1" ht="18" customHeight="1" spans="1:17">
      <c r="A12" s="17">
        <v>10</v>
      </c>
      <c r="B12" s="7" t="s">
        <v>18</v>
      </c>
      <c r="C12" s="7" t="s">
        <v>48</v>
      </c>
      <c r="D12" s="7" t="s">
        <v>55</v>
      </c>
      <c r="E12" s="7" t="s">
        <v>21</v>
      </c>
      <c r="F12" s="7" t="s">
        <v>22</v>
      </c>
      <c r="G12" s="7" t="s">
        <v>56</v>
      </c>
      <c r="H12" s="7" t="s">
        <v>57</v>
      </c>
      <c r="I12" s="7">
        <v>67</v>
      </c>
      <c r="J12" s="7"/>
      <c r="K12" s="7">
        <f t="shared" si="0"/>
        <v>67</v>
      </c>
      <c r="L12" s="7">
        <f t="shared" si="1"/>
        <v>26.8</v>
      </c>
      <c r="M12" s="7">
        <v>84.4</v>
      </c>
      <c r="N12" s="7"/>
      <c r="O12" s="6"/>
      <c r="P12" s="6">
        <f t="shared" si="4"/>
        <v>50.64</v>
      </c>
      <c r="Q12" s="6">
        <f t="shared" si="5"/>
        <v>77.44</v>
      </c>
    </row>
    <row r="13" s="15" customFormat="1" ht="18" customHeight="1" spans="1:17">
      <c r="A13" s="17">
        <v>11</v>
      </c>
      <c r="B13" s="7" t="s">
        <v>18</v>
      </c>
      <c r="C13" s="7" t="s">
        <v>48</v>
      </c>
      <c r="D13" s="7" t="s">
        <v>58</v>
      </c>
      <c r="E13" s="7" t="s">
        <v>21</v>
      </c>
      <c r="F13" s="7" t="s">
        <v>31</v>
      </c>
      <c r="G13" s="7" t="s">
        <v>59</v>
      </c>
      <c r="H13" s="7" t="s">
        <v>60</v>
      </c>
      <c r="I13" s="7">
        <v>67</v>
      </c>
      <c r="J13" s="7"/>
      <c r="K13" s="7">
        <f t="shared" si="0"/>
        <v>67</v>
      </c>
      <c r="L13" s="7">
        <f t="shared" si="1"/>
        <v>26.8</v>
      </c>
      <c r="M13" s="7">
        <v>87.2</v>
      </c>
      <c r="N13" s="7"/>
      <c r="O13" s="6"/>
      <c r="P13" s="6">
        <f t="shared" si="4"/>
        <v>52.32</v>
      </c>
      <c r="Q13" s="6">
        <f t="shared" si="5"/>
        <v>79.12</v>
      </c>
    </row>
    <row r="14" s="15" customFormat="1" ht="18" customHeight="1" spans="1:17">
      <c r="A14" s="17">
        <v>12</v>
      </c>
      <c r="B14" s="7" t="s">
        <v>18</v>
      </c>
      <c r="C14" s="7" t="s">
        <v>48</v>
      </c>
      <c r="D14" s="7" t="s">
        <v>61</v>
      </c>
      <c r="E14" s="7" t="s">
        <v>21</v>
      </c>
      <c r="F14" s="7" t="s">
        <v>22</v>
      </c>
      <c r="G14" s="7" t="s">
        <v>62</v>
      </c>
      <c r="H14" s="7" t="s">
        <v>63</v>
      </c>
      <c r="I14" s="7">
        <v>67</v>
      </c>
      <c r="J14" s="7"/>
      <c r="K14" s="7">
        <f t="shared" si="0"/>
        <v>67</v>
      </c>
      <c r="L14" s="7">
        <f t="shared" si="1"/>
        <v>26.8</v>
      </c>
      <c r="M14" s="7">
        <v>80.5</v>
      </c>
      <c r="N14" s="7"/>
      <c r="O14" s="6"/>
      <c r="P14" s="6">
        <f t="shared" si="4"/>
        <v>48.3</v>
      </c>
      <c r="Q14" s="6">
        <f t="shared" si="5"/>
        <v>75.1</v>
      </c>
    </row>
    <row r="15" s="15" customFormat="1" ht="18" customHeight="1" spans="1:17">
      <c r="A15" s="17">
        <v>14</v>
      </c>
      <c r="B15" s="7" t="s">
        <v>18</v>
      </c>
      <c r="C15" s="7" t="s">
        <v>48</v>
      </c>
      <c r="D15" s="7" t="s">
        <v>64</v>
      </c>
      <c r="E15" s="7" t="s">
        <v>21</v>
      </c>
      <c r="F15" s="7" t="s">
        <v>22</v>
      </c>
      <c r="G15" s="7" t="s">
        <v>65</v>
      </c>
      <c r="H15" s="7" t="s">
        <v>66</v>
      </c>
      <c r="I15" s="7">
        <v>66</v>
      </c>
      <c r="J15" s="7"/>
      <c r="K15" s="7">
        <f t="shared" si="0"/>
        <v>66</v>
      </c>
      <c r="L15" s="7">
        <f t="shared" si="1"/>
        <v>26.4</v>
      </c>
      <c r="M15" s="7">
        <v>87</v>
      </c>
      <c r="N15" s="7"/>
      <c r="O15" s="6"/>
      <c r="P15" s="6">
        <f t="shared" si="4"/>
        <v>52.2</v>
      </c>
      <c r="Q15" s="6">
        <f t="shared" si="5"/>
        <v>78.6</v>
      </c>
    </row>
    <row r="16" s="15" customFormat="1" ht="18" customHeight="1" spans="1:17">
      <c r="A16" s="17">
        <v>15</v>
      </c>
      <c r="B16" s="7" t="s">
        <v>18</v>
      </c>
      <c r="C16" s="7" t="s">
        <v>48</v>
      </c>
      <c r="D16" s="7" t="s">
        <v>67</v>
      </c>
      <c r="E16" s="7" t="s">
        <v>21</v>
      </c>
      <c r="F16" s="7" t="s">
        <v>22</v>
      </c>
      <c r="G16" s="7" t="s">
        <v>68</v>
      </c>
      <c r="H16" s="7" t="s">
        <v>69</v>
      </c>
      <c r="I16" s="7">
        <v>65</v>
      </c>
      <c r="J16" s="7"/>
      <c r="K16" s="7">
        <f t="shared" si="0"/>
        <v>65</v>
      </c>
      <c r="L16" s="7">
        <f t="shared" si="1"/>
        <v>26</v>
      </c>
      <c r="M16" s="7">
        <v>82.2</v>
      </c>
      <c r="N16" s="7"/>
      <c r="O16" s="6"/>
      <c r="P16" s="6">
        <f t="shared" si="4"/>
        <v>49.32</v>
      </c>
      <c r="Q16" s="6">
        <f t="shared" si="5"/>
        <v>75.32</v>
      </c>
    </row>
    <row r="17" s="15" customFormat="1" ht="18" customHeight="1" spans="1:17">
      <c r="A17" s="17">
        <v>16</v>
      </c>
      <c r="B17" s="7" t="s">
        <v>18</v>
      </c>
      <c r="C17" s="7" t="s">
        <v>48</v>
      </c>
      <c r="D17" s="7" t="s">
        <v>70</v>
      </c>
      <c r="E17" s="7" t="s">
        <v>21</v>
      </c>
      <c r="F17" s="7" t="s">
        <v>22</v>
      </c>
      <c r="G17" s="7" t="s">
        <v>71</v>
      </c>
      <c r="H17" s="7" t="s">
        <v>72</v>
      </c>
      <c r="I17" s="7">
        <v>64</v>
      </c>
      <c r="J17" s="7"/>
      <c r="K17" s="7">
        <f t="shared" si="0"/>
        <v>64</v>
      </c>
      <c r="L17" s="7">
        <f t="shared" si="1"/>
        <v>25.6</v>
      </c>
      <c r="M17" s="7">
        <v>85.4</v>
      </c>
      <c r="N17" s="7"/>
      <c r="O17" s="6"/>
      <c r="P17" s="6">
        <f t="shared" si="4"/>
        <v>51.24</v>
      </c>
      <c r="Q17" s="6">
        <f t="shared" si="5"/>
        <v>76.84</v>
      </c>
    </row>
    <row r="18" s="15" customFormat="1" ht="18" customHeight="1" spans="1:17">
      <c r="A18" s="17">
        <v>17</v>
      </c>
      <c r="B18" s="7" t="s">
        <v>18</v>
      </c>
      <c r="C18" s="7" t="s">
        <v>48</v>
      </c>
      <c r="D18" s="7" t="s">
        <v>73</v>
      </c>
      <c r="E18" s="7" t="s">
        <v>21</v>
      </c>
      <c r="F18" s="7" t="s">
        <v>22</v>
      </c>
      <c r="G18" s="7" t="s">
        <v>74</v>
      </c>
      <c r="H18" s="7" t="s">
        <v>75</v>
      </c>
      <c r="I18" s="7">
        <v>64</v>
      </c>
      <c r="J18" s="7"/>
      <c r="K18" s="7">
        <f t="shared" si="0"/>
        <v>64</v>
      </c>
      <c r="L18" s="7">
        <f t="shared" si="1"/>
        <v>25.6</v>
      </c>
      <c r="M18" s="7">
        <v>83.6</v>
      </c>
      <c r="N18" s="7"/>
      <c r="O18" s="6"/>
      <c r="P18" s="6">
        <f t="shared" si="4"/>
        <v>50.16</v>
      </c>
      <c r="Q18" s="6">
        <f t="shared" si="5"/>
        <v>75.76</v>
      </c>
    </row>
    <row r="19" s="15" customFormat="1" ht="18" customHeight="1" spans="1:17">
      <c r="A19" s="17">
        <v>18</v>
      </c>
      <c r="B19" s="7" t="s">
        <v>18</v>
      </c>
      <c r="C19" s="7" t="s">
        <v>48</v>
      </c>
      <c r="D19" s="7" t="s">
        <v>76</v>
      </c>
      <c r="E19" s="7" t="s">
        <v>21</v>
      </c>
      <c r="F19" s="7" t="s">
        <v>22</v>
      </c>
      <c r="G19" s="7" t="s">
        <v>77</v>
      </c>
      <c r="H19" s="7" t="s">
        <v>78</v>
      </c>
      <c r="I19" s="7">
        <v>61</v>
      </c>
      <c r="J19" s="7"/>
      <c r="K19" s="7">
        <f t="shared" si="0"/>
        <v>61</v>
      </c>
      <c r="L19" s="7">
        <f t="shared" si="1"/>
        <v>24.4</v>
      </c>
      <c r="M19" s="7">
        <v>91.2</v>
      </c>
      <c r="N19" s="7"/>
      <c r="O19" s="6"/>
      <c r="P19" s="6">
        <f t="shared" si="4"/>
        <v>54.72</v>
      </c>
      <c r="Q19" s="6">
        <f t="shared" si="5"/>
        <v>79.12</v>
      </c>
    </row>
    <row r="20" s="15" customFormat="1" ht="18" customHeight="1" spans="1:17">
      <c r="A20" s="17">
        <v>20</v>
      </c>
      <c r="B20" s="7" t="s">
        <v>18</v>
      </c>
      <c r="C20" s="7" t="s">
        <v>79</v>
      </c>
      <c r="D20" s="7" t="s">
        <v>80</v>
      </c>
      <c r="E20" s="7" t="s">
        <v>21</v>
      </c>
      <c r="F20" s="7" t="s">
        <v>31</v>
      </c>
      <c r="G20" s="7" t="s">
        <v>81</v>
      </c>
      <c r="H20" s="7" t="s">
        <v>82</v>
      </c>
      <c r="I20" s="7">
        <v>66</v>
      </c>
      <c r="J20" s="7"/>
      <c r="K20" s="7">
        <f t="shared" ref="K20:K25" si="6">SUM(I20:J20)</f>
        <v>66</v>
      </c>
      <c r="L20" s="7">
        <f t="shared" si="1"/>
        <v>26.4</v>
      </c>
      <c r="M20" s="7">
        <v>90.3</v>
      </c>
      <c r="N20" s="7"/>
      <c r="O20" s="6"/>
      <c r="P20" s="6">
        <f t="shared" si="4"/>
        <v>54.18</v>
      </c>
      <c r="Q20" s="6">
        <f t="shared" si="5"/>
        <v>80.58</v>
      </c>
    </row>
    <row r="21" s="15" customFormat="1" ht="18" customHeight="1" spans="1:17">
      <c r="A21" s="17">
        <v>21</v>
      </c>
      <c r="B21" s="7" t="s">
        <v>18</v>
      </c>
      <c r="C21" s="7" t="s">
        <v>83</v>
      </c>
      <c r="D21" s="7" t="s">
        <v>84</v>
      </c>
      <c r="E21" s="7" t="s">
        <v>21</v>
      </c>
      <c r="F21" s="7" t="s">
        <v>22</v>
      </c>
      <c r="G21" s="7" t="s">
        <v>85</v>
      </c>
      <c r="H21" s="7" t="s">
        <v>86</v>
      </c>
      <c r="I21" s="7">
        <v>68</v>
      </c>
      <c r="J21" s="7"/>
      <c r="K21" s="7">
        <f t="shared" ref="K21:K23" si="7">SUM(I21:J21)</f>
        <v>68</v>
      </c>
      <c r="L21" s="7">
        <f t="shared" si="1"/>
        <v>27.2</v>
      </c>
      <c r="M21" s="7">
        <v>88.3</v>
      </c>
      <c r="N21" s="7"/>
      <c r="O21" s="6"/>
      <c r="P21" s="6">
        <f t="shared" si="4"/>
        <v>52.98</v>
      </c>
      <c r="Q21" s="6">
        <f t="shared" si="5"/>
        <v>80.18</v>
      </c>
    </row>
    <row r="22" ht="18" customHeight="1" spans="1:17">
      <c r="A22" s="17">
        <v>22</v>
      </c>
      <c r="B22" s="7" t="s">
        <v>18</v>
      </c>
      <c r="C22" s="7" t="s">
        <v>83</v>
      </c>
      <c r="D22" s="7" t="s">
        <v>87</v>
      </c>
      <c r="E22" s="7" t="s">
        <v>21</v>
      </c>
      <c r="F22" s="7" t="s">
        <v>31</v>
      </c>
      <c r="G22" s="7" t="s">
        <v>88</v>
      </c>
      <c r="H22" s="7" t="s">
        <v>89</v>
      </c>
      <c r="I22" s="7">
        <v>61</v>
      </c>
      <c r="J22" s="7"/>
      <c r="K22" s="7">
        <f t="shared" si="7"/>
        <v>61</v>
      </c>
      <c r="L22" s="7">
        <f t="shared" si="1"/>
        <v>24.4</v>
      </c>
      <c r="M22" s="7">
        <v>83</v>
      </c>
      <c r="N22" s="7"/>
      <c r="O22" s="6"/>
      <c r="P22" s="6">
        <f t="shared" si="4"/>
        <v>49.8</v>
      </c>
      <c r="Q22" s="6">
        <f t="shared" si="5"/>
        <v>74.2</v>
      </c>
    </row>
    <row r="23" ht="18" customHeight="1" spans="1:17">
      <c r="A23" s="17">
        <v>23</v>
      </c>
      <c r="B23" s="7" t="s">
        <v>18</v>
      </c>
      <c r="C23" s="7" t="s">
        <v>83</v>
      </c>
      <c r="D23" s="7" t="s">
        <v>90</v>
      </c>
      <c r="E23" s="7" t="s">
        <v>21</v>
      </c>
      <c r="F23" s="7" t="s">
        <v>31</v>
      </c>
      <c r="G23" s="7" t="s">
        <v>91</v>
      </c>
      <c r="H23" s="7" t="s">
        <v>92</v>
      </c>
      <c r="I23" s="7">
        <v>57</v>
      </c>
      <c r="J23" s="7"/>
      <c r="K23" s="7">
        <f t="shared" si="7"/>
        <v>57</v>
      </c>
      <c r="L23" s="7">
        <f t="shared" si="1"/>
        <v>22.8</v>
      </c>
      <c r="M23" s="7">
        <v>81.4</v>
      </c>
      <c r="N23" s="7"/>
      <c r="O23" s="6"/>
      <c r="P23" s="6">
        <f t="shared" si="4"/>
        <v>48.84</v>
      </c>
      <c r="Q23" s="6">
        <f t="shared" si="5"/>
        <v>71.64</v>
      </c>
    </row>
  </sheetData>
  <sortState ref="B18:AN35">
    <sortCondition ref="K18:K35" descending="1"/>
  </sortState>
  <mergeCells count="1">
    <mergeCell ref="A1:Q1"/>
  </mergeCells>
  <pageMargins left="0.700694444444445" right="0.700694444444445" top="0.751388888888889" bottom="0.751388888888889" header="0.297916666666667" footer="0.297916666666667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140" zoomScaleNormal="140" workbookViewId="0">
      <pane ySplit="2" topLeftCell="A12" activePane="bottomLeft" state="frozen"/>
      <selection/>
      <selection pane="bottomLeft" activeCell="P18" sqref="P18:P19"/>
    </sheetView>
  </sheetViews>
  <sheetFormatPr defaultColWidth="9" defaultRowHeight="13.5"/>
  <cols>
    <col min="1" max="1" width="4.55" style="16" customWidth="1"/>
    <col min="2" max="2" width="6.25" style="1" customWidth="1"/>
    <col min="3" max="3" width="7.40833333333333" style="1" customWidth="1"/>
    <col min="4" max="4" width="8.125" style="1" customWidth="1"/>
    <col min="5" max="5" width="4.81666666666667" style="1" customWidth="1"/>
    <col min="6" max="6" width="7.775" style="1" customWidth="1"/>
    <col min="7" max="7" width="11.7" style="1" customWidth="1"/>
    <col min="8" max="8" width="19.6333333333333" style="1" customWidth="1"/>
    <col min="9" max="9" width="4.55" style="1" customWidth="1"/>
    <col min="10" max="10" width="4.90833333333333" style="1" customWidth="1"/>
    <col min="11" max="11" width="5.26666666666667" style="1" customWidth="1"/>
    <col min="12" max="12" width="11.1583333333333" style="1" customWidth="1"/>
    <col min="13" max="14" width="7.76666666666667" style="1" customWidth="1"/>
    <col min="15" max="15" width="13.1166666666667" style="1" customWidth="1"/>
    <col min="16" max="16" width="10.5416666666667" style="1" customWidth="1"/>
    <col min="17" max="17" width="14.0083333333333" style="1" customWidth="1"/>
    <col min="18" max="16384" width="9" style="1"/>
  </cols>
  <sheetData>
    <row r="1" s="1" customFormat="1" ht="31" customHeight="1" spans="1:17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9" customFormat="1" ht="51" customHeight="1" spans="1:1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15" customFormat="1" ht="23" customHeight="1" spans="1:17">
      <c r="A3" s="7">
        <v>1</v>
      </c>
      <c r="B3" s="7" t="s">
        <v>94</v>
      </c>
      <c r="C3" s="7" t="s">
        <v>19</v>
      </c>
      <c r="D3" s="7" t="s">
        <v>95</v>
      </c>
      <c r="E3" s="7" t="s">
        <v>30</v>
      </c>
      <c r="F3" s="7" t="s">
        <v>31</v>
      </c>
      <c r="G3" s="7" t="s">
        <v>96</v>
      </c>
      <c r="H3" s="7" t="s">
        <v>97</v>
      </c>
      <c r="I3" s="7">
        <v>46</v>
      </c>
      <c r="J3" s="7"/>
      <c r="K3" s="7">
        <f t="shared" ref="K3:K21" si="0">SUM(I3:J3)</f>
        <v>46</v>
      </c>
      <c r="L3" s="7">
        <f>K3*40%</f>
        <v>18.4</v>
      </c>
      <c r="M3" s="17">
        <v>88.6</v>
      </c>
      <c r="N3" s="17"/>
      <c r="O3" s="7"/>
      <c r="P3" s="6">
        <f>M3*60%</f>
        <v>53.16</v>
      </c>
      <c r="Q3" s="7">
        <f>L3+P3</f>
        <v>71.56</v>
      </c>
    </row>
    <row r="4" s="15" customFormat="1" ht="23" customHeight="1" spans="1:17">
      <c r="A4" s="7">
        <v>2</v>
      </c>
      <c r="B4" s="7" t="s">
        <v>94</v>
      </c>
      <c r="C4" s="7" t="s">
        <v>98</v>
      </c>
      <c r="D4" s="7" t="s">
        <v>99</v>
      </c>
      <c r="E4" s="7" t="s">
        <v>21</v>
      </c>
      <c r="F4" s="7" t="s">
        <v>22</v>
      </c>
      <c r="G4" s="7" t="s">
        <v>100</v>
      </c>
      <c r="H4" s="7" t="s">
        <v>101</v>
      </c>
      <c r="I4" s="7">
        <v>63</v>
      </c>
      <c r="J4" s="7"/>
      <c r="K4" s="7">
        <f t="shared" si="0"/>
        <v>63</v>
      </c>
      <c r="L4" s="7">
        <f t="shared" ref="L4:L21" si="1">K4*40%</f>
        <v>25.2</v>
      </c>
      <c r="M4" s="17">
        <v>88.87</v>
      </c>
      <c r="N4" s="17"/>
      <c r="O4" s="7"/>
      <c r="P4" s="6">
        <f t="shared" ref="P4:P11" si="2">M4*60%</f>
        <v>53.322</v>
      </c>
      <c r="Q4" s="7">
        <f t="shared" ref="Q4:Q21" si="3">L4+P4</f>
        <v>78.522</v>
      </c>
    </row>
    <row r="5" s="15" customFormat="1" ht="23" customHeight="1" spans="1:17">
      <c r="A5" s="7">
        <v>3</v>
      </c>
      <c r="B5" s="7" t="s">
        <v>94</v>
      </c>
      <c r="C5" s="7" t="s">
        <v>98</v>
      </c>
      <c r="D5" s="7" t="s">
        <v>102</v>
      </c>
      <c r="E5" s="7" t="s">
        <v>21</v>
      </c>
      <c r="F5" s="7" t="s">
        <v>22</v>
      </c>
      <c r="G5" s="7" t="s">
        <v>103</v>
      </c>
      <c r="H5" s="7" t="s">
        <v>104</v>
      </c>
      <c r="I5" s="7">
        <v>62</v>
      </c>
      <c r="J5" s="7"/>
      <c r="K5" s="7">
        <f t="shared" si="0"/>
        <v>62</v>
      </c>
      <c r="L5" s="7">
        <f t="shared" si="1"/>
        <v>24.8</v>
      </c>
      <c r="M5" s="17">
        <v>84.03</v>
      </c>
      <c r="N5" s="17"/>
      <c r="O5" s="7"/>
      <c r="P5" s="6">
        <f t="shared" si="2"/>
        <v>50.418</v>
      </c>
      <c r="Q5" s="7">
        <f t="shared" si="3"/>
        <v>75.218</v>
      </c>
    </row>
    <row r="6" s="15" customFormat="1" ht="23" customHeight="1" spans="1:17">
      <c r="A6" s="7">
        <v>4</v>
      </c>
      <c r="B6" s="7" t="s">
        <v>94</v>
      </c>
      <c r="C6" s="7" t="s">
        <v>98</v>
      </c>
      <c r="D6" s="7" t="s">
        <v>105</v>
      </c>
      <c r="E6" s="7" t="s">
        <v>21</v>
      </c>
      <c r="F6" s="7" t="s">
        <v>22</v>
      </c>
      <c r="G6" s="7" t="s">
        <v>106</v>
      </c>
      <c r="H6" s="7" t="s">
        <v>107</v>
      </c>
      <c r="I6" s="7">
        <v>60</v>
      </c>
      <c r="J6" s="7"/>
      <c r="K6" s="7">
        <f t="shared" si="0"/>
        <v>60</v>
      </c>
      <c r="L6" s="7">
        <f t="shared" si="1"/>
        <v>24</v>
      </c>
      <c r="M6" s="17">
        <v>84.27</v>
      </c>
      <c r="N6" s="17"/>
      <c r="O6" s="7"/>
      <c r="P6" s="6">
        <f t="shared" si="2"/>
        <v>50.562</v>
      </c>
      <c r="Q6" s="7">
        <f t="shared" si="3"/>
        <v>74.562</v>
      </c>
    </row>
    <row r="7" s="15" customFormat="1" ht="23" customHeight="1" spans="1:17">
      <c r="A7" s="7">
        <v>5</v>
      </c>
      <c r="B7" s="7" t="s">
        <v>94</v>
      </c>
      <c r="C7" s="7" t="s">
        <v>25</v>
      </c>
      <c r="D7" s="7" t="s">
        <v>108</v>
      </c>
      <c r="E7" s="7" t="s">
        <v>21</v>
      </c>
      <c r="F7" s="7" t="s">
        <v>22</v>
      </c>
      <c r="G7" s="7" t="s">
        <v>109</v>
      </c>
      <c r="H7" s="7" t="s">
        <v>110</v>
      </c>
      <c r="I7" s="7">
        <v>69</v>
      </c>
      <c r="J7" s="7"/>
      <c r="K7" s="7">
        <f t="shared" si="0"/>
        <v>69</v>
      </c>
      <c r="L7" s="7">
        <f t="shared" si="1"/>
        <v>27.6</v>
      </c>
      <c r="M7" s="17">
        <v>92.2</v>
      </c>
      <c r="N7" s="17"/>
      <c r="O7" s="7"/>
      <c r="P7" s="6">
        <f t="shared" si="2"/>
        <v>55.32</v>
      </c>
      <c r="Q7" s="7">
        <f t="shared" si="3"/>
        <v>82.92</v>
      </c>
    </row>
    <row r="8" s="15" customFormat="1" ht="23" customHeight="1" spans="1:17">
      <c r="A8" s="7">
        <v>6</v>
      </c>
      <c r="B8" s="7" t="s">
        <v>94</v>
      </c>
      <c r="C8" s="7" t="s">
        <v>25</v>
      </c>
      <c r="D8" s="7" t="s">
        <v>111</v>
      </c>
      <c r="E8" s="7" t="s">
        <v>21</v>
      </c>
      <c r="F8" s="7" t="s">
        <v>31</v>
      </c>
      <c r="G8" s="7" t="s">
        <v>112</v>
      </c>
      <c r="H8" s="7" t="s">
        <v>113</v>
      </c>
      <c r="I8" s="7">
        <v>63</v>
      </c>
      <c r="J8" s="7"/>
      <c r="K8" s="7">
        <f t="shared" si="0"/>
        <v>63</v>
      </c>
      <c r="L8" s="7">
        <f t="shared" si="1"/>
        <v>25.2</v>
      </c>
      <c r="M8" s="17">
        <v>83</v>
      </c>
      <c r="N8" s="17"/>
      <c r="O8" s="7"/>
      <c r="P8" s="6">
        <f t="shared" si="2"/>
        <v>49.8</v>
      </c>
      <c r="Q8" s="7">
        <f t="shared" si="3"/>
        <v>75</v>
      </c>
    </row>
    <row r="9" s="15" customFormat="1" ht="23" customHeight="1" spans="1:17">
      <c r="A9" s="7">
        <v>7</v>
      </c>
      <c r="B9" s="7" t="s">
        <v>94</v>
      </c>
      <c r="C9" s="7" t="s">
        <v>25</v>
      </c>
      <c r="D9" s="7" t="s">
        <v>114</v>
      </c>
      <c r="E9" s="7" t="s">
        <v>21</v>
      </c>
      <c r="F9" s="7" t="s">
        <v>22</v>
      </c>
      <c r="G9" s="7" t="s">
        <v>115</v>
      </c>
      <c r="H9" s="7" t="s">
        <v>116</v>
      </c>
      <c r="I9" s="7">
        <v>61</v>
      </c>
      <c r="J9" s="7"/>
      <c r="K9" s="7">
        <f t="shared" si="0"/>
        <v>61</v>
      </c>
      <c r="L9" s="7">
        <f t="shared" si="1"/>
        <v>24.4</v>
      </c>
      <c r="M9" s="17">
        <v>85.5</v>
      </c>
      <c r="N9" s="17"/>
      <c r="O9" s="7"/>
      <c r="P9" s="6">
        <f t="shared" si="2"/>
        <v>51.3</v>
      </c>
      <c r="Q9" s="7">
        <f t="shared" si="3"/>
        <v>75.7</v>
      </c>
    </row>
    <row r="10" s="15" customFormat="1" ht="23" customHeight="1" spans="1:17">
      <c r="A10" s="7">
        <v>8</v>
      </c>
      <c r="B10" s="7" t="s">
        <v>94</v>
      </c>
      <c r="C10" s="7" t="s">
        <v>25</v>
      </c>
      <c r="D10" s="7" t="s">
        <v>117</v>
      </c>
      <c r="E10" s="7" t="s">
        <v>21</v>
      </c>
      <c r="F10" s="7" t="s">
        <v>22</v>
      </c>
      <c r="G10" s="7" t="s">
        <v>118</v>
      </c>
      <c r="H10" s="7" t="s">
        <v>119</v>
      </c>
      <c r="I10" s="7">
        <v>55</v>
      </c>
      <c r="J10" s="7"/>
      <c r="K10" s="7">
        <f t="shared" si="0"/>
        <v>55</v>
      </c>
      <c r="L10" s="7">
        <f t="shared" si="1"/>
        <v>22</v>
      </c>
      <c r="M10" s="17">
        <v>85.9</v>
      </c>
      <c r="N10" s="17"/>
      <c r="O10" s="7"/>
      <c r="P10" s="6">
        <f t="shared" si="2"/>
        <v>51.54</v>
      </c>
      <c r="Q10" s="7">
        <f t="shared" si="3"/>
        <v>73.54</v>
      </c>
    </row>
    <row r="11" s="15" customFormat="1" ht="23" customHeight="1" spans="1:17">
      <c r="A11" s="7">
        <v>9</v>
      </c>
      <c r="B11" s="7" t="s">
        <v>94</v>
      </c>
      <c r="C11" s="7" t="s">
        <v>120</v>
      </c>
      <c r="D11" s="7" t="s">
        <v>121</v>
      </c>
      <c r="E11" s="7" t="s">
        <v>21</v>
      </c>
      <c r="F11" s="7" t="s">
        <v>22</v>
      </c>
      <c r="G11" s="7" t="s">
        <v>122</v>
      </c>
      <c r="H11" s="7" t="s">
        <v>123</v>
      </c>
      <c r="I11" s="7">
        <v>75</v>
      </c>
      <c r="J11" s="7"/>
      <c r="K11" s="7">
        <f t="shared" si="0"/>
        <v>75</v>
      </c>
      <c r="L11" s="7">
        <f t="shared" si="1"/>
        <v>30</v>
      </c>
      <c r="M11" s="17">
        <v>85.43</v>
      </c>
      <c r="N11" s="17"/>
      <c r="O11" s="7"/>
      <c r="P11" s="6">
        <f t="shared" si="2"/>
        <v>51.258</v>
      </c>
      <c r="Q11" s="7">
        <f t="shared" si="3"/>
        <v>81.258</v>
      </c>
    </row>
    <row r="12" s="15" customFormat="1" ht="23" customHeight="1" spans="1:17">
      <c r="A12" s="7">
        <v>10</v>
      </c>
      <c r="B12" s="7" t="s">
        <v>94</v>
      </c>
      <c r="C12" s="7" t="s">
        <v>38</v>
      </c>
      <c r="D12" s="7" t="s">
        <v>124</v>
      </c>
      <c r="E12" s="7" t="s">
        <v>30</v>
      </c>
      <c r="F12" s="7" t="s">
        <v>22</v>
      </c>
      <c r="G12" s="7" t="s">
        <v>125</v>
      </c>
      <c r="H12" s="7" t="s">
        <v>126</v>
      </c>
      <c r="I12" s="7">
        <v>64</v>
      </c>
      <c r="J12" s="7"/>
      <c r="K12" s="7">
        <f t="shared" si="0"/>
        <v>64</v>
      </c>
      <c r="L12" s="7">
        <f t="shared" si="1"/>
        <v>25.6</v>
      </c>
      <c r="M12" s="17">
        <v>86.1</v>
      </c>
      <c r="N12" s="17">
        <v>84.67</v>
      </c>
      <c r="O12" s="7">
        <f>M12*70%+N12*30%</f>
        <v>85.671</v>
      </c>
      <c r="P12" s="6">
        <f>O12*60%</f>
        <v>51.4026</v>
      </c>
      <c r="Q12" s="7">
        <f t="shared" si="3"/>
        <v>77.0026</v>
      </c>
    </row>
    <row r="13" s="15" customFormat="1" ht="23" customHeight="1" spans="1:17">
      <c r="A13" s="7">
        <v>11</v>
      </c>
      <c r="B13" s="7" t="s">
        <v>94</v>
      </c>
      <c r="C13" s="7" t="s">
        <v>38</v>
      </c>
      <c r="D13" s="7" t="s">
        <v>127</v>
      </c>
      <c r="E13" s="7" t="s">
        <v>30</v>
      </c>
      <c r="F13" s="7" t="s">
        <v>22</v>
      </c>
      <c r="G13" s="7" t="s">
        <v>128</v>
      </c>
      <c r="H13" s="7" t="s">
        <v>129</v>
      </c>
      <c r="I13" s="7">
        <v>56</v>
      </c>
      <c r="J13" s="7"/>
      <c r="K13" s="7">
        <f t="shared" si="0"/>
        <v>56</v>
      </c>
      <c r="L13" s="7">
        <f t="shared" si="1"/>
        <v>22.4</v>
      </c>
      <c r="M13" s="17">
        <v>84.6</v>
      </c>
      <c r="N13" s="17">
        <v>87.67</v>
      </c>
      <c r="O13" s="7">
        <f>M13*70%+N13*30%</f>
        <v>85.521</v>
      </c>
      <c r="P13" s="6">
        <f>O13*60%</f>
        <v>51.3126</v>
      </c>
      <c r="Q13" s="7">
        <f t="shared" si="3"/>
        <v>73.7126</v>
      </c>
    </row>
    <row r="14" s="15" customFormat="1" ht="23" customHeight="1" spans="1:17">
      <c r="A14" s="7">
        <v>12</v>
      </c>
      <c r="B14" s="7" t="s">
        <v>94</v>
      </c>
      <c r="C14" s="7" t="s">
        <v>38</v>
      </c>
      <c r="D14" s="7" t="s">
        <v>130</v>
      </c>
      <c r="E14" s="7" t="s">
        <v>30</v>
      </c>
      <c r="F14" s="7" t="s">
        <v>22</v>
      </c>
      <c r="G14" s="7" t="s">
        <v>131</v>
      </c>
      <c r="H14" s="7" t="s">
        <v>132</v>
      </c>
      <c r="I14" s="7">
        <v>51</v>
      </c>
      <c r="J14" s="7"/>
      <c r="K14" s="7">
        <f t="shared" si="0"/>
        <v>51</v>
      </c>
      <c r="L14" s="7">
        <f t="shared" si="1"/>
        <v>20.4</v>
      </c>
      <c r="M14" s="17">
        <v>85.23</v>
      </c>
      <c r="N14" s="17">
        <v>86</v>
      </c>
      <c r="O14" s="7">
        <f>M14*70%+N14*30%</f>
        <v>85.461</v>
      </c>
      <c r="P14" s="6">
        <f>O14*60%</f>
        <v>51.2766</v>
      </c>
      <c r="Q14" s="7">
        <f t="shared" si="3"/>
        <v>71.6766</v>
      </c>
    </row>
    <row r="15" s="15" customFormat="1" ht="23" customHeight="1" spans="1:17">
      <c r="A15" s="7">
        <v>13</v>
      </c>
      <c r="B15" s="7" t="s">
        <v>94</v>
      </c>
      <c r="C15" s="7" t="s">
        <v>133</v>
      </c>
      <c r="D15" s="7" t="s">
        <v>134</v>
      </c>
      <c r="E15" s="7" t="s">
        <v>21</v>
      </c>
      <c r="F15" s="7" t="s">
        <v>22</v>
      </c>
      <c r="G15" s="7" t="s">
        <v>135</v>
      </c>
      <c r="H15" s="7" t="s">
        <v>136</v>
      </c>
      <c r="I15" s="7">
        <v>67</v>
      </c>
      <c r="J15" s="7"/>
      <c r="K15" s="7">
        <f t="shared" si="0"/>
        <v>67</v>
      </c>
      <c r="L15" s="7">
        <f t="shared" si="1"/>
        <v>26.8</v>
      </c>
      <c r="M15" s="17">
        <v>85.2</v>
      </c>
      <c r="N15" s="17"/>
      <c r="O15" s="7"/>
      <c r="P15" s="6">
        <f t="shared" ref="P15:P21" si="4">M15*60%</f>
        <v>51.12</v>
      </c>
      <c r="Q15" s="7">
        <f t="shared" si="3"/>
        <v>77.92</v>
      </c>
    </row>
    <row r="16" s="15" customFormat="1" ht="23" customHeight="1" spans="1:17">
      <c r="A16" s="7">
        <v>14</v>
      </c>
      <c r="B16" s="7" t="s">
        <v>94</v>
      </c>
      <c r="C16" s="7" t="s">
        <v>133</v>
      </c>
      <c r="D16" s="7" t="s">
        <v>137</v>
      </c>
      <c r="E16" s="7" t="s">
        <v>21</v>
      </c>
      <c r="F16" s="7" t="s">
        <v>138</v>
      </c>
      <c r="G16" s="7" t="s">
        <v>139</v>
      </c>
      <c r="H16" s="7" t="s">
        <v>140</v>
      </c>
      <c r="I16" s="7">
        <v>58</v>
      </c>
      <c r="J16" s="7"/>
      <c r="K16" s="7">
        <f t="shared" si="0"/>
        <v>58</v>
      </c>
      <c r="L16" s="7">
        <f t="shared" si="1"/>
        <v>23.2</v>
      </c>
      <c r="M16" s="17">
        <v>84.03</v>
      </c>
      <c r="N16" s="17"/>
      <c r="O16" s="7"/>
      <c r="P16" s="6">
        <f t="shared" si="4"/>
        <v>50.418</v>
      </c>
      <c r="Q16" s="7">
        <f t="shared" si="3"/>
        <v>73.618</v>
      </c>
    </row>
    <row r="17" s="15" customFormat="1" ht="23" customHeight="1" spans="1:17">
      <c r="A17" s="7">
        <v>15</v>
      </c>
      <c r="B17" s="7" t="s">
        <v>94</v>
      </c>
      <c r="C17" s="7" t="s">
        <v>79</v>
      </c>
      <c r="D17" s="7" t="s">
        <v>141</v>
      </c>
      <c r="E17" s="7" t="s">
        <v>21</v>
      </c>
      <c r="F17" s="7" t="s">
        <v>22</v>
      </c>
      <c r="G17" s="7" t="s">
        <v>142</v>
      </c>
      <c r="H17" s="7" t="s">
        <v>143</v>
      </c>
      <c r="I17" s="7">
        <v>85</v>
      </c>
      <c r="J17" s="7"/>
      <c r="K17" s="7">
        <f t="shared" si="0"/>
        <v>85</v>
      </c>
      <c r="L17" s="7">
        <f t="shared" si="1"/>
        <v>34</v>
      </c>
      <c r="M17" s="17">
        <v>84.17</v>
      </c>
      <c r="N17" s="17"/>
      <c r="O17" s="7"/>
      <c r="P17" s="6">
        <f t="shared" si="4"/>
        <v>50.502</v>
      </c>
      <c r="Q17" s="7">
        <f t="shared" si="3"/>
        <v>84.502</v>
      </c>
    </row>
    <row r="18" s="15" customFormat="1" ht="23" customHeight="1" spans="1:17">
      <c r="A18" s="7">
        <v>16</v>
      </c>
      <c r="B18" s="7" t="s">
        <v>94</v>
      </c>
      <c r="C18" s="7" t="s">
        <v>79</v>
      </c>
      <c r="D18" s="7" t="s">
        <v>144</v>
      </c>
      <c r="E18" s="7" t="s">
        <v>21</v>
      </c>
      <c r="F18" s="7" t="s">
        <v>22</v>
      </c>
      <c r="G18" s="7" t="s">
        <v>145</v>
      </c>
      <c r="H18" s="7" t="s">
        <v>146</v>
      </c>
      <c r="I18" s="7">
        <v>72</v>
      </c>
      <c r="J18" s="7"/>
      <c r="K18" s="7">
        <f t="shared" si="0"/>
        <v>72</v>
      </c>
      <c r="L18" s="7">
        <f t="shared" si="1"/>
        <v>28.8</v>
      </c>
      <c r="M18" s="17">
        <v>80.87</v>
      </c>
      <c r="N18" s="17"/>
      <c r="O18" s="7"/>
      <c r="P18" s="6">
        <f t="shared" si="4"/>
        <v>48.522</v>
      </c>
      <c r="Q18" s="7">
        <f t="shared" si="3"/>
        <v>77.322</v>
      </c>
    </row>
    <row r="19" s="15" customFormat="1" ht="23" customHeight="1" spans="1:17">
      <c r="A19" s="7">
        <v>17</v>
      </c>
      <c r="B19" s="7" t="s">
        <v>94</v>
      </c>
      <c r="C19" s="7" t="s">
        <v>79</v>
      </c>
      <c r="D19" s="7" t="s">
        <v>147</v>
      </c>
      <c r="E19" s="7" t="s">
        <v>21</v>
      </c>
      <c r="F19" s="7" t="s">
        <v>22</v>
      </c>
      <c r="G19" s="7" t="s">
        <v>148</v>
      </c>
      <c r="H19" s="7" t="s">
        <v>149</v>
      </c>
      <c r="I19" s="7">
        <v>66</v>
      </c>
      <c r="J19" s="7"/>
      <c r="K19" s="7">
        <f t="shared" si="0"/>
        <v>66</v>
      </c>
      <c r="L19" s="7">
        <f t="shared" si="1"/>
        <v>26.4</v>
      </c>
      <c r="M19" s="17">
        <v>86.5</v>
      </c>
      <c r="N19" s="17"/>
      <c r="O19" s="7"/>
      <c r="P19" s="6">
        <f t="shared" si="4"/>
        <v>51.9</v>
      </c>
      <c r="Q19" s="7">
        <f t="shared" si="3"/>
        <v>78.3</v>
      </c>
    </row>
    <row r="20" s="15" customFormat="1" ht="23" customHeight="1" spans="1:17">
      <c r="A20" s="7">
        <v>18</v>
      </c>
      <c r="B20" s="7" t="s">
        <v>94</v>
      </c>
      <c r="C20" s="7" t="s">
        <v>79</v>
      </c>
      <c r="D20" s="7" t="s">
        <v>150</v>
      </c>
      <c r="E20" s="7" t="s">
        <v>21</v>
      </c>
      <c r="F20" s="7" t="s">
        <v>22</v>
      </c>
      <c r="G20" s="7" t="s">
        <v>151</v>
      </c>
      <c r="H20" s="7" t="s">
        <v>152</v>
      </c>
      <c r="I20" s="7">
        <v>63</v>
      </c>
      <c r="J20" s="7"/>
      <c r="K20" s="7">
        <f t="shared" si="0"/>
        <v>63</v>
      </c>
      <c r="L20" s="7">
        <f t="shared" si="1"/>
        <v>25.2</v>
      </c>
      <c r="M20" s="17">
        <v>81.9</v>
      </c>
      <c r="N20" s="17"/>
      <c r="O20" s="7"/>
      <c r="P20" s="6">
        <f t="shared" si="4"/>
        <v>49.14</v>
      </c>
      <c r="Q20" s="7">
        <f t="shared" si="3"/>
        <v>74.34</v>
      </c>
    </row>
    <row r="21" s="15" customFormat="1" ht="23" customHeight="1" spans="1:17">
      <c r="A21" s="7">
        <v>19</v>
      </c>
      <c r="B21" s="7" t="s">
        <v>94</v>
      </c>
      <c r="C21" s="7" t="s">
        <v>79</v>
      </c>
      <c r="D21" s="7" t="s">
        <v>153</v>
      </c>
      <c r="E21" s="7" t="s">
        <v>21</v>
      </c>
      <c r="F21" s="7" t="s">
        <v>22</v>
      </c>
      <c r="G21" s="7" t="s">
        <v>154</v>
      </c>
      <c r="H21" s="7" t="s">
        <v>155</v>
      </c>
      <c r="I21" s="7">
        <v>62</v>
      </c>
      <c r="J21" s="7"/>
      <c r="K21" s="7">
        <f t="shared" si="0"/>
        <v>62</v>
      </c>
      <c r="L21" s="7">
        <f t="shared" si="1"/>
        <v>24.8</v>
      </c>
      <c r="M21" s="17">
        <v>82.53</v>
      </c>
      <c r="N21" s="17"/>
      <c r="O21" s="7"/>
      <c r="P21" s="6">
        <f t="shared" si="4"/>
        <v>49.518</v>
      </c>
      <c r="Q21" s="7">
        <f t="shared" si="3"/>
        <v>74.318</v>
      </c>
    </row>
  </sheetData>
  <sortState ref="B20:AL25">
    <sortCondition ref="K20:K25" descending="1"/>
  </sortState>
  <mergeCells count="1">
    <mergeCell ref="A1:Q1"/>
  </mergeCells>
  <pageMargins left="0.700694444444445" right="0.700694444444445" top="0.751388888888889" bottom="0.751388888888889" header="0.297916666666667" footer="0.297916666666667"/>
  <pageSetup paperSize="9" scale="8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zoomScale="140" zoomScaleNormal="140" workbookViewId="0">
      <pane ySplit="2" topLeftCell="A3" activePane="bottomLeft" state="frozen"/>
      <selection/>
      <selection pane="bottomLeft" activeCell="O6" sqref="O6"/>
    </sheetView>
  </sheetViews>
  <sheetFormatPr defaultColWidth="9" defaultRowHeight="13.5"/>
  <cols>
    <col min="1" max="1" width="3.575" style="1" customWidth="1"/>
    <col min="2" max="2" width="6.60833333333333" style="1" customWidth="1"/>
    <col min="3" max="4" width="9" style="1"/>
    <col min="5" max="5" width="4" style="1" customWidth="1"/>
    <col min="6" max="6" width="9.28333333333333" style="1" customWidth="1"/>
    <col min="7" max="7" width="11.6083333333333" style="1" customWidth="1"/>
    <col min="8" max="8" width="19.8166666666667" style="1" customWidth="1"/>
    <col min="9" max="11" width="5.35833333333333" style="1" customWidth="1"/>
    <col min="12" max="12" width="11.5166666666667" style="1" customWidth="1"/>
    <col min="13" max="13" width="8.3" style="1" customWidth="1"/>
    <col min="14" max="14" width="8.21666666666667" style="1" customWidth="1"/>
    <col min="15" max="16" width="11.9666666666667" style="1" customWidth="1"/>
    <col min="17" max="17" width="10.2666666666667" style="1" customWidth="1"/>
    <col min="18" max="16384" width="9" style="1"/>
  </cols>
  <sheetData>
    <row r="1" ht="31" customHeight="1" spans="1:17">
      <c r="A1" s="10" t="s">
        <v>156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9" customFormat="1" ht="51" customHeight="1" spans="1:1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1" customFormat="1" ht="21" customHeight="1" spans="1:17">
      <c r="A3" s="5">
        <v>1</v>
      </c>
      <c r="B3" s="6" t="s">
        <v>157</v>
      </c>
      <c r="C3" s="6" t="s">
        <v>158</v>
      </c>
      <c r="D3" s="6" t="s">
        <v>159</v>
      </c>
      <c r="E3" s="6" t="s">
        <v>21</v>
      </c>
      <c r="F3" s="6" t="s">
        <v>22</v>
      </c>
      <c r="G3" s="6" t="s">
        <v>160</v>
      </c>
      <c r="H3" s="6" t="s">
        <v>161</v>
      </c>
      <c r="I3" s="6">
        <v>75</v>
      </c>
      <c r="J3" s="6"/>
      <c r="K3" s="6">
        <f t="shared" ref="K3:K10" si="0">SUM(I3:J3)</f>
        <v>75</v>
      </c>
      <c r="L3" s="7">
        <f>K3*40%</f>
        <v>30</v>
      </c>
      <c r="M3" s="5">
        <v>74.17</v>
      </c>
      <c r="N3" s="5"/>
      <c r="O3" s="6"/>
      <c r="P3" s="6">
        <f>M3*60%</f>
        <v>44.502</v>
      </c>
      <c r="Q3" s="6">
        <f t="shared" ref="Q3:Q8" si="1">L3+P3</f>
        <v>74.502</v>
      </c>
    </row>
    <row r="4" s="1" customFormat="1" ht="21" customHeight="1" spans="1:17">
      <c r="A4" s="5">
        <v>2</v>
      </c>
      <c r="B4" s="6" t="s">
        <v>157</v>
      </c>
      <c r="C4" s="6" t="s">
        <v>158</v>
      </c>
      <c r="D4" s="6" t="s">
        <v>162</v>
      </c>
      <c r="E4" s="6" t="s">
        <v>21</v>
      </c>
      <c r="F4" s="6" t="s">
        <v>22</v>
      </c>
      <c r="G4" s="6" t="s">
        <v>163</v>
      </c>
      <c r="H4" s="6" t="s">
        <v>164</v>
      </c>
      <c r="I4" s="6">
        <v>65</v>
      </c>
      <c r="J4" s="6">
        <v>10</v>
      </c>
      <c r="K4" s="6">
        <f t="shared" si="0"/>
        <v>75</v>
      </c>
      <c r="L4" s="7">
        <f t="shared" ref="L4:L31" si="2">K4*40%</f>
        <v>30</v>
      </c>
      <c r="M4" s="5">
        <v>82.33</v>
      </c>
      <c r="N4" s="5"/>
      <c r="O4" s="6"/>
      <c r="P4" s="6">
        <f>M4*60%</f>
        <v>49.398</v>
      </c>
      <c r="Q4" s="6">
        <f t="shared" si="1"/>
        <v>79.398</v>
      </c>
    </row>
    <row r="5" s="1" customFormat="1" ht="21" customHeight="1" spans="1:17">
      <c r="A5" s="5">
        <v>3</v>
      </c>
      <c r="B5" s="6" t="s">
        <v>157</v>
      </c>
      <c r="C5" s="6" t="s">
        <v>158</v>
      </c>
      <c r="D5" s="6" t="s">
        <v>165</v>
      </c>
      <c r="E5" s="6" t="s">
        <v>21</v>
      </c>
      <c r="F5" s="6" t="s">
        <v>22</v>
      </c>
      <c r="G5" s="6" t="s">
        <v>166</v>
      </c>
      <c r="H5" s="6" t="s">
        <v>167</v>
      </c>
      <c r="I5" s="6">
        <v>62</v>
      </c>
      <c r="J5" s="6"/>
      <c r="K5" s="6">
        <f t="shared" si="0"/>
        <v>62</v>
      </c>
      <c r="L5" s="7">
        <f t="shared" si="2"/>
        <v>24.8</v>
      </c>
      <c r="M5" s="5">
        <v>85.27</v>
      </c>
      <c r="N5" s="5"/>
      <c r="O5" s="6"/>
      <c r="P5" s="6">
        <f>M5*60%</f>
        <v>51.162</v>
      </c>
      <c r="Q5" s="6">
        <f t="shared" si="1"/>
        <v>75.962</v>
      </c>
    </row>
    <row r="6" s="1" customFormat="1" ht="21" customHeight="1" spans="1:17">
      <c r="A6" s="5">
        <v>4</v>
      </c>
      <c r="B6" s="6" t="s">
        <v>157</v>
      </c>
      <c r="C6" s="6" t="s">
        <v>168</v>
      </c>
      <c r="D6" s="6" t="s">
        <v>169</v>
      </c>
      <c r="E6" s="6" t="s">
        <v>21</v>
      </c>
      <c r="F6" s="6" t="s">
        <v>22</v>
      </c>
      <c r="G6" s="6" t="s">
        <v>170</v>
      </c>
      <c r="H6" s="6" t="s">
        <v>171</v>
      </c>
      <c r="I6" s="6">
        <v>69</v>
      </c>
      <c r="J6" s="6"/>
      <c r="K6" s="6">
        <f t="shared" si="0"/>
        <v>69</v>
      </c>
      <c r="L6" s="7">
        <f t="shared" si="2"/>
        <v>27.6</v>
      </c>
      <c r="M6" s="5">
        <v>88.4</v>
      </c>
      <c r="N6" s="5">
        <v>87.67</v>
      </c>
      <c r="O6" s="6">
        <f>M6*70%+N6*30%</f>
        <v>88.181</v>
      </c>
      <c r="P6" s="6">
        <f>O6*60%</f>
        <v>52.9086</v>
      </c>
      <c r="Q6" s="6">
        <f t="shared" si="1"/>
        <v>80.5086</v>
      </c>
    </row>
    <row r="7" s="1" customFormat="1" ht="21" customHeight="1" spans="1:17">
      <c r="A7" s="5">
        <v>5</v>
      </c>
      <c r="B7" s="6" t="s">
        <v>157</v>
      </c>
      <c r="C7" s="6" t="s">
        <v>168</v>
      </c>
      <c r="D7" s="6" t="s">
        <v>172</v>
      </c>
      <c r="E7" s="6" t="s">
        <v>21</v>
      </c>
      <c r="F7" s="6" t="s">
        <v>22</v>
      </c>
      <c r="G7" s="6" t="s">
        <v>173</v>
      </c>
      <c r="H7" s="6" t="s">
        <v>174</v>
      </c>
      <c r="I7" s="6">
        <v>68</v>
      </c>
      <c r="J7" s="6"/>
      <c r="K7" s="6">
        <f t="shared" si="0"/>
        <v>68</v>
      </c>
      <c r="L7" s="7">
        <f t="shared" si="2"/>
        <v>27.2</v>
      </c>
      <c r="M7" s="5">
        <v>84.13</v>
      </c>
      <c r="N7" s="5">
        <v>85.67</v>
      </c>
      <c r="O7" s="6">
        <f>M7*70%+N7*30%</f>
        <v>84.592</v>
      </c>
      <c r="P7" s="6">
        <f>O7*60%</f>
        <v>50.7552</v>
      </c>
      <c r="Q7" s="6">
        <f t="shared" si="1"/>
        <v>77.9552</v>
      </c>
    </row>
    <row r="8" s="1" customFormat="1" ht="21" customHeight="1" spans="1:17">
      <c r="A8" s="5">
        <v>6</v>
      </c>
      <c r="B8" s="6" t="s">
        <v>157</v>
      </c>
      <c r="C8" s="6" t="s">
        <v>168</v>
      </c>
      <c r="D8" s="6" t="s">
        <v>175</v>
      </c>
      <c r="E8" s="6" t="s">
        <v>21</v>
      </c>
      <c r="F8" s="6" t="s">
        <v>22</v>
      </c>
      <c r="G8" s="6" t="s">
        <v>176</v>
      </c>
      <c r="H8" s="6" t="s">
        <v>177</v>
      </c>
      <c r="I8" s="6">
        <v>64</v>
      </c>
      <c r="J8" s="6"/>
      <c r="K8" s="6">
        <f t="shared" si="0"/>
        <v>64</v>
      </c>
      <c r="L8" s="7">
        <f t="shared" si="2"/>
        <v>25.6</v>
      </c>
      <c r="M8" s="5">
        <v>88.97</v>
      </c>
      <c r="N8" s="5">
        <v>90.33</v>
      </c>
      <c r="O8" s="6">
        <f>M8*70%+N8*30%</f>
        <v>89.378</v>
      </c>
      <c r="P8" s="6">
        <f>O8*60%</f>
        <v>53.6268</v>
      </c>
      <c r="Q8" s="6">
        <f t="shared" si="1"/>
        <v>79.2268</v>
      </c>
    </row>
    <row r="9" s="1" customFormat="1" ht="21" customHeight="1" spans="1:17">
      <c r="A9" s="5">
        <v>7</v>
      </c>
      <c r="B9" s="6" t="s">
        <v>157</v>
      </c>
      <c r="C9" s="6" t="s">
        <v>168</v>
      </c>
      <c r="D9" s="6" t="s">
        <v>178</v>
      </c>
      <c r="E9" s="6" t="s">
        <v>21</v>
      </c>
      <c r="F9" s="6" t="s">
        <v>22</v>
      </c>
      <c r="G9" s="6" t="s">
        <v>179</v>
      </c>
      <c r="H9" s="6" t="s">
        <v>180</v>
      </c>
      <c r="I9" s="6">
        <v>64</v>
      </c>
      <c r="J9" s="6"/>
      <c r="K9" s="6">
        <f t="shared" si="0"/>
        <v>64</v>
      </c>
      <c r="L9" s="7">
        <f t="shared" si="2"/>
        <v>25.6</v>
      </c>
      <c r="M9" s="5">
        <v>89.83</v>
      </c>
      <c r="N9" s="5">
        <v>87.33</v>
      </c>
      <c r="O9" s="6">
        <f>M9*70%+N9*30%</f>
        <v>89.08</v>
      </c>
      <c r="P9" s="6">
        <f>O9*60%</f>
        <v>53.448</v>
      </c>
      <c r="Q9" s="6">
        <f t="shared" ref="Q9:Q31" si="3">L9+P9</f>
        <v>79.048</v>
      </c>
    </row>
    <row r="10" s="1" customFormat="1" ht="21" customHeight="1" spans="1:17">
      <c r="A10" s="5">
        <v>8</v>
      </c>
      <c r="B10" s="6" t="s">
        <v>157</v>
      </c>
      <c r="C10" s="6" t="s">
        <v>168</v>
      </c>
      <c r="D10" s="6" t="s">
        <v>181</v>
      </c>
      <c r="E10" s="6" t="s">
        <v>21</v>
      </c>
      <c r="F10" s="6" t="s">
        <v>182</v>
      </c>
      <c r="G10" s="6" t="s">
        <v>183</v>
      </c>
      <c r="H10" s="6" t="s">
        <v>184</v>
      </c>
      <c r="I10" s="6">
        <v>64</v>
      </c>
      <c r="J10" s="6"/>
      <c r="K10" s="6">
        <f t="shared" si="0"/>
        <v>64</v>
      </c>
      <c r="L10" s="7">
        <f t="shared" si="2"/>
        <v>25.6</v>
      </c>
      <c r="M10" s="5">
        <v>86.27</v>
      </c>
      <c r="N10" s="5">
        <v>84.67</v>
      </c>
      <c r="O10" s="6">
        <f>M10*70%+N10*30%</f>
        <v>85.79</v>
      </c>
      <c r="P10" s="6">
        <f>O10*60%</f>
        <v>51.474</v>
      </c>
      <c r="Q10" s="6">
        <f t="shared" si="3"/>
        <v>77.074</v>
      </c>
    </row>
    <row r="11" s="1" customFormat="1" ht="21" customHeight="1" spans="1:17">
      <c r="A11" s="5">
        <v>9</v>
      </c>
      <c r="B11" s="6" t="s">
        <v>157</v>
      </c>
      <c r="C11" s="6" t="s">
        <v>34</v>
      </c>
      <c r="D11" s="6" t="s">
        <v>185</v>
      </c>
      <c r="E11" s="6" t="s">
        <v>21</v>
      </c>
      <c r="F11" s="6" t="s">
        <v>22</v>
      </c>
      <c r="G11" s="6" t="s">
        <v>186</v>
      </c>
      <c r="H11" s="6" t="s">
        <v>187</v>
      </c>
      <c r="I11" s="6">
        <v>76</v>
      </c>
      <c r="J11" s="6"/>
      <c r="K11" s="6">
        <f t="shared" ref="K11:K25" si="4">SUM(I11:J11)</f>
        <v>76</v>
      </c>
      <c r="L11" s="7">
        <f t="shared" si="2"/>
        <v>30.4</v>
      </c>
      <c r="M11" s="5">
        <v>86.83</v>
      </c>
      <c r="N11" s="5"/>
      <c r="O11" s="6"/>
      <c r="P11" s="6">
        <f>M11*60%</f>
        <v>52.098</v>
      </c>
      <c r="Q11" s="6">
        <f t="shared" si="3"/>
        <v>82.498</v>
      </c>
    </row>
    <row r="12" s="1" customFormat="1" ht="21" customHeight="1" spans="1:17">
      <c r="A12" s="5">
        <v>10</v>
      </c>
      <c r="B12" s="6" t="s">
        <v>157</v>
      </c>
      <c r="C12" s="6" t="s">
        <v>34</v>
      </c>
      <c r="D12" s="6" t="s">
        <v>188</v>
      </c>
      <c r="E12" s="6" t="s">
        <v>21</v>
      </c>
      <c r="F12" s="6" t="s">
        <v>22</v>
      </c>
      <c r="G12" s="6" t="s">
        <v>189</v>
      </c>
      <c r="H12" s="6" t="s">
        <v>190</v>
      </c>
      <c r="I12" s="6">
        <v>72</v>
      </c>
      <c r="J12" s="6"/>
      <c r="K12" s="6">
        <f t="shared" si="4"/>
        <v>72</v>
      </c>
      <c r="L12" s="7">
        <f t="shared" si="2"/>
        <v>28.8</v>
      </c>
      <c r="M12" s="13">
        <v>82.6</v>
      </c>
      <c r="N12" s="5"/>
      <c r="O12" s="6"/>
      <c r="P12" s="6">
        <f t="shared" ref="P12:P31" si="5">M12*60%</f>
        <v>49.56</v>
      </c>
      <c r="Q12" s="6">
        <f t="shared" si="3"/>
        <v>78.36</v>
      </c>
    </row>
    <row r="13" s="1" customFormat="1" ht="21" customHeight="1" spans="1:17">
      <c r="A13" s="5">
        <v>11</v>
      </c>
      <c r="B13" s="6" t="s">
        <v>157</v>
      </c>
      <c r="C13" s="6" t="s">
        <v>34</v>
      </c>
      <c r="D13" s="6" t="s">
        <v>191</v>
      </c>
      <c r="E13" s="6" t="s">
        <v>21</v>
      </c>
      <c r="F13" s="6" t="s">
        <v>22</v>
      </c>
      <c r="G13" s="6" t="s">
        <v>192</v>
      </c>
      <c r="H13" s="6" t="s">
        <v>193</v>
      </c>
      <c r="I13" s="6">
        <v>72</v>
      </c>
      <c r="J13" s="6"/>
      <c r="K13" s="6">
        <f t="shared" si="4"/>
        <v>72</v>
      </c>
      <c r="L13" s="7">
        <f t="shared" si="2"/>
        <v>28.8</v>
      </c>
      <c r="M13" s="5">
        <v>83.2</v>
      </c>
      <c r="N13" s="5"/>
      <c r="O13" s="6"/>
      <c r="P13" s="6">
        <f t="shared" si="5"/>
        <v>49.92</v>
      </c>
      <c r="Q13" s="6">
        <f t="shared" si="3"/>
        <v>78.72</v>
      </c>
    </row>
    <row r="14" s="1" customFormat="1" ht="21" customHeight="1" spans="1:17">
      <c r="A14" s="5">
        <v>12</v>
      </c>
      <c r="B14" s="6" t="s">
        <v>157</v>
      </c>
      <c r="C14" s="6" t="s">
        <v>34</v>
      </c>
      <c r="D14" s="6" t="s">
        <v>194</v>
      </c>
      <c r="E14" s="6" t="s">
        <v>21</v>
      </c>
      <c r="F14" s="6" t="s">
        <v>22</v>
      </c>
      <c r="G14" s="6" t="s">
        <v>195</v>
      </c>
      <c r="H14" s="6" t="s">
        <v>196</v>
      </c>
      <c r="I14" s="6">
        <v>68</v>
      </c>
      <c r="J14" s="6"/>
      <c r="K14" s="6">
        <f t="shared" si="4"/>
        <v>68</v>
      </c>
      <c r="L14" s="7">
        <f t="shared" si="2"/>
        <v>27.2</v>
      </c>
      <c r="M14" s="5">
        <v>81.8</v>
      </c>
      <c r="N14" s="5"/>
      <c r="O14" s="6"/>
      <c r="P14" s="6">
        <f t="shared" si="5"/>
        <v>49.08</v>
      </c>
      <c r="Q14" s="6">
        <f t="shared" si="3"/>
        <v>76.28</v>
      </c>
    </row>
    <row r="15" s="1" customFormat="1" ht="21" customHeight="1" spans="1:17">
      <c r="A15" s="5">
        <v>13</v>
      </c>
      <c r="B15" s="6" t="s">
        <v>157</v>
      </c>
      <c r="C15" s="6" t="s">
        <v>34</v>
      </c>
      <c r="D15" s="6" t="s">
        <v>197</v>
      </c>
      <c r="E15" s="6" t="s">
        <v>21</v>
      </c>
      <c r="F15" s="6" t="s">
        <v>22</v>
      </c>
      <c r="G15" s="6" t="s">
        <v>198</v>
      </c>
      <c r="H15" s="6" t="s">
        <v>199</v>
      </c>
      <c r="I15" s="6">
        <v>65</v>
      </c>
      <c r="J15" s="6"/>
      <c r="K15" s="6">
        <f t="shared" si="4"/>
        <v>65</v>
      </c>
      <c r="L15" s="7">
        <f t="shared" si="2"/>
        <v>26</v>
      </c>
      <c r="M15" s="5">
        <v>85.2</v>
      </c>
      <c r="N15" s="5"/>
      <c r="O15" s="6"/>
      <c r="P15" s="6">
        <f t="shared" si="5"/>
        <v>51.12</v>
      </c>
      <c r="Q15" s="6">
        <f t="shared" si="3"/>
        <v>77.12</v>
      </c>
    </row>
    <row r="16" s="1" customFormat="1" ht="21" customHeight="1" spans="1:17">
      <c r="A16" s="5">
        <v>14</v>
      </c>
      <c r="B16" s="6" t="s">
        <v>157</v>
      </c>
      <c r="C16" s="6" t="s">
        <v>34</v>
      </c>
      <c r="D16" s="6" t="s">
        <v>200</v>
      </c>
      <c r="E16" s="6" t="s">
        <v>21</v>
      </c>
      <c r="F16" s="6" t="s">
        <v>22</v>
      </c>
      <c r="G16" s="6" t="s">
        <v>201</v>
      </c>
      <c r="H16" s="6" t="s">
        <v>202</v>
      </c>
      <c r="I16" s="6">
        <v>65</v>
      </c>
      <c r="J16" s="6"/>
      <c r="K16" s="6">
        <f t="shared" si="4"/>
        <v>65</v>
      </c>
      <c r="L16" s="7">
        <f t="shared" si="2"/>
        <v>26</v>
      </c>
      <c r="M16" s="5">
        <v>84.1</v>
      </c>
      <c r="N16" s="5"/>
      <c r="O16" s="6"/>
      <c r="P16" s="6">
        <f t="shared" si="5"/>
        <v>50.46</v>
      </c>
      <c r="Q16" s="6">
        <f t="shared" si="3"/>
        <v>76.46</v>
      </c>
    </row>
    <row r="17" s="1" customFormat="1" ht="21" customHeight="1" spans="1:17">
      <c r="A17" s="5">
        <v>15</v>
      </c>
      <c r="B17" s="6" t="s">
        <v>157</v>
      </c>
      <c r="C17" s="6" t="s">
        <v>34</v>
      </c>
      <c r="D17" s="6" t="s">
        <v>203</v>
      </c>
      <c r="E17" s="6" t="s">
        <v>21</v>
      </c>
      <c r="F17" s="6" t="s">
        <v>204</v>
      </c>
      <c r="G17" s="6" t="s">
        <v>205</v>
      </c>
      <c r="H17" s="6" t="s">
        <v>206</v>
      </c>
      <c r="I17" s="6">
        <v>65</v>
      </c>
      <c r="J17" s="6"/>
      <c r="K17" s="6">
        <f t="shared" si="4"/>
        <v>65</v>
      </c>
      <c r="L17" s="7">
        <f t="shared" si="2"/>
        <v>26</v>
      </c>
      <c r="M17" s="5">
        <v>81.9</v>
      </c>
      <c r="N17" s="5"/>
      <c r="O17" s="6"/>
      <c r="P17" s="6">
        <f t="shared" si="5"/>
        <v>49.14</v>
      </c>
      <c r="Q17" s="6">
        <f t="shared" si="3"/>
        <v>75.14</v>
      </c>
    </row>
    <row r="18" s="2" customFormat="1" ht="21" customHeight="1" spans="1:17">
      <c r="A18" s="5">
        <v>16</v>
      </c>
      <c r="B18" s="6" t="s">
        <v>157</v>
      </c>
      <c r="C18" s="6" t="s">
        <v>34</v>
      </c>
      <c r="D18" s="6" t="s">
        <v>207</v>
      </c>
      <c r="E18" s="6" t="s">
        <v>21</v>
      </c>
      <c r="F18" s="6" t="s">
        <v>22</v>
      </c>
      <c r="G18" s="6" t="s">
        <v>208</v>
      </c>
      <c r="H18" s="6" t="s">
        <v>209</v>
      </c>
      <c r="I18" s="6">
        <v>65</v>
      </c>
      <c r="J18" s="6"/>
      <c r="K18" s="6">
        <f t="shared" si="4"/>
        <v>65</v>
      </c>
      <c r="L18" s="7">
        <f t="shared" si="2"/>
        <v>26</v>
      </c>
      <c r="M18" s="14">
        <v>82.3</v>
      </c>
      <c r="N18" s="14"/>
      <c r="O18" s="6"/>
      <c r="P18" s="6">
        <f t="shared" si="5"/>
        <v>49.38</v>
      </c>
      <c r="Q18" s="6">
        <f t="shared" si="3"/>
        <v>75.38</v>
      </c>
    </row>
    <row r="19" s="1" customFormat="1" ht="21" customHeight="1" spans="1:17">
      <c r="A19" s="5">
        <v>17</v>
      </c>
      <c r="B19" s="6" t="s">
        <v>157</v>
      </c>
      <c r="C19" s="6" t="s">
        <v>210</v>
      </c>
      <c r="D19" s="6" t="s">
        <v>211</v>
      </c>
      <c r="E19" s="6" t="s">
        <v>21</v>
      </c>
      <c r="F19" s="6" t="s">
        <v>22</v>
      </c>
      <c r="G19" s="6" t="s">
        <v>212</v>
      </c>
      <c r="H19" s="6" t="s">
        <v>213</v>
      </c>
      <c r="I19" s="6">
        <v>74</v>
      </c>
      <c r="J19" s="6"/>
      <c r="K19" s="6">
        <f t="shared" si="4"/>
        <v>74</v>
      </c>
      <c r="L19" s="7">
        <f t="shared" si="2"/>
        <v>29.6</v>
      </c>
      <c r="M19" s="5">
        <v>86.4</v>
      </c>
      <c r="N19" s="5"/>
      <c r="O19" s="6"/>
      <c r="P19" s="6">
        <f t="shared" si="5"/>
        <v>51.84</v>
      </c>
      <c r="Q19" s="6">
        <f t="shared" si="3"/>
        <v>81.44</v>
      </c>
    </row>
    <row r="20" s="1" customFormat="1" ht="21" customHeight="1" spans="1:17">
      <c r="A20" s="5">
        <v>18</v>
      </c>
      <c r="B20" s="6" t="s">
        <v>157</v>
      </c>
      <c r="C20" s="6" t="s">
        <v>210</v>
      </c>
      <c r="D20" s="6" t="s">
        <v>214</v>
      </c>
      <c r="E20" s="6" t="s">
        <v>21</v>
      </c>
      <c r="F20" s="6" t="s">
        <v>22</v>
      </c>
      <c r="G20" s="6" t="s">
        <v>215</v>
      </c>
      <c r="H20" s="6" t="s">
        <v>216</v>
      </c>
      <c r="I20" s="6">
        <v>72</v>
      </c>
      <c r="J20" s="6"/>
      <c r="K20" s="6">
        <f t="shared" si="4"/>
        <v>72</v>
      </c>
      <c r="L20" s="7">
        <f t="shared" si="2"/>
        <v>28.8</v>
      </c>
      <c r="M20" s="5">
        <v>84.2</v>
      </c>
      <c r="N20" s="5"/>
      <c r="O20" s="6"/>
      <c r="P20" s="6">
        <f t="shared" si="5"/>
        <v>50.52</v>
      </c>
      <c r="Q20" s="6">
        <f t="shared" si="3"/>
        <v>79.32</v>
      </c>
    </row>
    <row r="21" s="1" customFormat="1" ht="21" customHeight="1" spans="1:17">
      <c r="A21" s="5">
        <v>19</v>
      </c>
      <c r="B21" s="6" t="s">
        <v>157</v>
      </c>
      <c r="C21" s="6" t="s">
        <v>210</v>
      </c>
      <c r="D21" s="6" t="s">
        <v>217</v>
      </c>
      <c r="E21" s="6" t="s">
        <v>21</v>
      </c>
      <c r="F21" s="6" t="s">
        <v>22</v>
      </c>
      <c r="G21" s="6" t="s">
        <v>218</v>
      </c>
      <c r="H21" s="6" t="s">
        <v>219</v>
      </c>
      <c r="I21" s="6">
        <v>68</v>
      </c>
      <c r="J21" s="6"/>
      <c r="K21" s="6">
        <f t="shared" si="4"/>
        <v>68</v>
      </c>
      <c r="L21" s="7">
        <f t="shared" si="2"/>
        <v>27.2</v>
      </c>
      <c r="M21" s="5">
        <v>88.5</v>
      </c>
      <c r="N21" s="5"/>
      <c r="O21" s="6"/>
      <c r="P21" s="6">
        <f t="shared" si="5"/>
        <v>53.1</v>
      </c>
      <c r="Q21" s="6">
        <f t="shared" si="3"/>
        <v>80.3</v>
      </c>
    </row>
    <row r="22" s="1" customFormat="1" ht="21" customHeight="1" spans="1:17">
      <c r="A22" s="5">
        <v>20</v>
      </c>
      <c r="B22" s="6" t="s">
        <v>157</v>
      </c>
      <c r="C22" s="6" t="s">
        <v>210</v>
      </c>
      <c r="D22" s="6" t="s">
        <v>220</v>
      </c>
      <c r="E22" s="6" t="s">
        <v>21</v>
      </c>
      <c r="F22" s="6" t="s">
        <v>22</v>
      </c>
      <c r="G22" s="6" t="s">
        <v>221</v>
      </c>
      <c r="H22" s="6" t="s">
        <v>222</v>
      </c>
      <c r="I22" s="6">
        <v>68</v>
      </c>
      <c r="J22" s="6"/>
      <c r="K22" s="6">
        <f t="shared" si="4"/>
        <v>68</v>
      </c>
      <c r="L22" s="7">
        <f t="shared" si="2"/>
        <v>27.2</v>
      </c>
      <c r="M22" s="5">
        <v>85.77</v>
      </c>
      <c r="N22" s="5"/>
      <c r="O22" s="6"/>
      <c r="P22" s="6">
        <f t="shared" si="5"/>
        <v>51.462</v>
      </c>
      <c r="Q22" s="6">
        <f t="shared" si="3"/>
        <v>78.662</v>
      </c>
    </row>
    <row r="23" s="1" customFormat="1" ht="21" customHeight="1" spans="1:17">
      <c r="A23" s="5">
        <v>21</v>
      </c>
      <c r="B23" s="6" t="s">
        <v>157</v>
      </c>
      <c r="C23" s="6" t="s">
        <v>223</v>
      </c>
      <c r="D23" s="6" t="s">
        <v>224</v>
      </c>
      <c r="E23" s="6" t="s">
        <v>21</v>
      </c>
      <c r="F23" s="6" t="s">
        <v>22</v>
      </c>
      <c r="G23" s="6" t="s">
        <v>225</v>
      </c>
      <c r="H23" s="6" t="s">
        <v>226</v>
      </c>
      <c r="I23" s="6">
        <v>66</v>
      </c>
      <c r="J23" s="6"/>
      <c r="K23" s="6">
        <f t="shared" si="4"/>
        <v>66</v>
      </c>
      <c r="L23" s="7">
        <f t="shared" si="2"/>
        <v>26.4</v>
      </c>
      <c r="M23" s="5">
        <v>82.7</v>
      </c>
      <c r="N23" s="5">
        <v>81.67</v>
      </c>
      <c r="O23" s="6">
        <f>M23*70%+N23*30%</f>
        <v>82.391</v>
      </c>
      <c r="P23" s="6">
        <f>O23*60%</f>
        <v>49.4346</v>
      </c>
      <c r="Q23" s="6">
        <f t="shared" si="3"/>
        <v>75.8346</v>
      </c>
    </row>
    <row r="24" s="1" customFormat="1" ht="21" customHeight="1" spans="1:17">
      <c r="A24" s="5">
        <v>22</v>
      </c>
      <c r="B24" s="6" t="s">
        <v>157</v>
      </c>
      <c r="C24" s="6" t="s">
        <v>223</v>
      </c>
      <c r="D24" s="6" t="s">
        <v>227</v>
      </c>
      <c r="E24" s="6" t="s">
        <v>21</v>
      </c>
      <c r="F24" s="6" t="s">
        <v>22</v>
      </c>
      <c r="G24" s="6" t="s">
        <v>228</v>
      </c>
      <c r="H24" s="6" t="s">
        <v>229</v>
      </c>
      <c r="I24" s="6">
        <v>63</v>
      </c>
      <c r="J24" s="6"/>
      <c r="K24" s="6">
        <f t="shared" si="4"/>
        <v>63</v>
      </c>
      <c r="L24" s="7">
        <f t="shared" si="2"/>
        <v>25.2</v>
      </c>
      <c r="M24" s="5">
        <v>88</v>
      </c>
      <c r="N24" s="5">
        <v>90</v>
      </c>
      <c r="O24" s="6">
        <f>M24*70%+N24*30%</f>
        <v>88.6</v>
      </c>
      <c r="P24" s="6">
        <f>O24*60%</f>
        <v>53.16</v>
      </c>
      <c r="Q24" s="6">
        <f t="shared" si="3"/>
        <v>78.36</v>
      </c>
    </row>
    <row r="25" s="1" customFormat="1" ht="21" customHeight="1" spans="1:17">
      <c r="A25" s="5">
        <v>23</v>
      </c>
      <c r="B25" s="6" t="s">
        <v>157</v>
      </c>
      <c r="C25" s="6" t="s">
        <v>223</v>
      </c>
      <c r="D25" s="6" t="s">
        <v>230</v>
      </c>
      <c r="E25" s="6" t="s">
        <v>21</v>
      </c>
      <c r="F25" s="6" t="s">
        <v>22</v>
      </c>
      <c r="G25" s="6" t="s">
        <v>231</v>
      </c>
      <c r="H25" s="6" t="s">
        <v>232</v>
      </c>
      <c r="I25" s="6">
        <v>61</v>
      </c>
      <c r="J25" s="6"/>
      <c r="K25" s="6">
        <f t="shared" si="4"/>
        <v>61</v>
      </c>
      <c r="L25" s="7">
        <f t="shared" si="2"/>
        <v>24.4</v>
      </c>
      <c r="M25" s="5">
        <v>87</v>
      </c>
      <c r="N25" s="5">
        <v>80</v>
      </c>
      <c r="O25" s="6">
        <f>M25*70%+N25*30%</f>
        <v>84.9</v>
      </c>
      <c r="P25" s="6">
        <f>O25*60%</f>
        <v>50.94</v>
      </c>
      <c r="Q25" s="6">
        <f t="shared" si="3"/>
        <v>75.34</v>
      </c>
    </row>
    <row r="26" s="1" customFormat="1" ht="21" customHeight="1" spans="1:17">
      <c r="A26" s="5">
        <v>24</v>
      </c>
      <c r="B26" s="6" t="s">
        <v>157</v>
      </c>
      <c r="C26" s="6" t="s">
        <v>48</v>
      </c>
      <c r="D26" s="6" t="s">
        <v>233</v>
      </c>
      <c r="E26" s="6" t="s">
        <v>21</v>
      </c>
      <c r="F26" s="6" t="s">
        <v>22</v>
      </c>
      <c r="G26" s="6" t="s">
        <v>234</v>
      </c>
      <c r="H26" s="6" t="s">
        <v>235</v>
      </c>
      <c r="I26" s="6">
        <v>87</v>
      </c>
      <c r="J26" s="6"/>
      <c r="K26" s="6">
        <f t="shared" ref="K26:K31" si="6">SUM(I26:J26)</f>
        <v>87</v>
      </c>
      <c r="L26" s="7">
        <f t="shared" si="2"/>
        <v>34.8</v>
      </c>
      <c r="M26" s="5">
        <v>83.57</v>
      </c>
      <c r="N26" s="5"/>
      <c r="O26" s="6"/>
      <c r="P26" s="6">
        <f t="shared" si="5"/>
        <v>50.142</v>
      </c>
      <c r="Q26" s="6">
        <f t="shared" si="3"/>
        <v>84.942</v>
      </c>
    </row>
    <row r="27" s="1" customFormat="1" ht="21" customHeight="1" spans="1:17">
      <c r="A27" s="5">
        <v>25</v>
      </c>
      <c r="B27" s="6" t="s">
        <v>157</v>
      </c>
      <c r="C27" s="6" t="s">
        <v>48</v>
      </c>
      <c r="D27" s="6" t="s">
        <v>236</v>
      </c>
      <c r="E27" s="6" t="s">
        <v>30</v>
      </c>
      <c r="F27" s="6" t="s">
        <v>22</v>
      </c>
      <c r="G27" s="6" t="s">
        <v>237</v>
      </c>
      <c r="H27" s="6" t="s">
        <v>238</v>
      </c>
      <c r="I27" s="6">
        <v>87</v>
      </c>
      <c r="J27" s="6"/>
      <c r="K27" s="6">
        <f t="shared" si="6"/>
        <v>87</v>
      </c>
      <c r="L27" s="7">
        <f t="shared" si="2"/>
        <v>34.8</v>
      </c>
      <c r="M27" s="5">
        <v>66.67</v>
      </c>
      <c r="N27" s="5"/>
      <c r="O27" s="6"/>
      <c r="P27" s="6">
        <f t="shared" si="5"/>
        <v>40.002</v>
      </c>
      <c r="Q27" s="6">
        <f t="shared" si="3"/>
        <v>74.802</v>
      </c>
    </row>
    <row r="28" s="1" customFormat="1" ht="21" customHeight="1" spans="1:17">
      <c r="A28" s="5">
        <v>26</v>
      </c>
      <c r="B28" s="6" t="s">
        <v>157</v>
      </c>
      <c r="C28" s="6" t="s">
        <v>48</v>
      </c>
      <c r="D28" s="6" t="s">
        <v>239</v>
      </c>
      <c r="E28" s="6" t="s">
        <v>21</v>
      </c>
      <c r="F28" s="6" t="s">
        <v>22</v>
      </c>
      <c r="G28" s="6" t="s">
        <v>240</v>
      </c>
      <c r="H28" s="6" t="s">
        <v>241</v>
      </c>
      <c r="I28" s="6">
        <v>77</v>
      </c>
      <c r="J28" s="6"/>
      <c r="K28" s="6">
        <f t="shared" si="6"/>
        <v>77</v>
      </c>
      <c r="L28" s="7">
        <f t="shared" si="2"/>
        <v>30.8</v>
      </c>
      <c r="M28" s="5">
        <v>82.77</v>
      </c>
      <c r="N28" s="5"/>
      <c r="O28" s="6"/>
      <c r="P28" s="6">
        <f t="shared" si="5"/>
        <v>49.662</v>
      </c>
      <c r="Q28" s="6">
        <f t="shared" si="3"/>
        <v>80.462</v>
      </c>
    </row>
    <row r="29" s="1" customFormat="1" ht="21" customHeight="1" spans="1:17">
      <c r="A29" s="5">
        <v>27</v>
      </c>
      <c r="B29" s="6" t="s">
        <v>157</v>
      </c>
      <c r="C29" s="6" t="s">
        <v>48</v>
      </c>
      <c r="D29" s="6" t="s">
        <v>242</v>
      </c>
      <c r="E29" s="6" t="s">
        <v>21</v>
      </c>
      <c r="F29" s="6" t="s">
        <v>22</v>
      </c>
      <c r="G29" s="6" t="s">
        <v>243</v>
      </c>
      <c r="H29" s="6" t="s">
        <v>244</v>
      </c>
      <c r="I29" s="6">
        <v>74</v>
      </c>
      <c r="J29" s="6"/>
      <c r="K29" s="6">
        <f t="shared" si="6"/>
        <v>74</v>
      </c>
      <c r="L29" s="7">
        <f t="shared" si="2"/>
        <v>29.6</v>
      </c>
      <c r="M29" s="5">
        <v>87.9</v>
      </c>
      <c r="N29" s="5"/>
      <c r="O29" s="6"/>
      <c r="P29" s="6">
        <f t="shared" si="5"/>
        <v>52.74</v>
      </c>
      <c r="Q29" s="6">
        <f t="shared" si="3"/>
        <v>82.34</v>
      </c>
    </row>
    <row r="30" s="1" customFormat="1" ht="21" customHeight="1" spans="1:17">
      <c r="A30" s="5">
        <v>28</v>
      </c>
      <c r="B30" s="6" t="s">
        <v>157</v>
      </c>
      <c r="C30" s="6" t="s">
        <v>48</v>
      </c>
      <c r="D30" s="6" t="s">
        <v>245</v>
      </c>
      <c r="E30" s="6" t="s">
        <v>21</v>
      </c>
      <c r="F30" s="6" t="s">
        <v>22</v>
      </c>
      <c r="G30" s="6" t="s">
        <v>246</v>
      </c>
      <c r="H30" s="6" t="s">
        <v>247</v>
      </c>
      <c r="I30" s="6">
        <v>64</v>
      </c>
      <c r="J30" s="6">
        <v>10</v>
      </c>
      <c r="K30" s="6">
        <f t="shared" si="6"/>
        <v>74</v>
      </c>
      <c r="L30" s="7">
        <f t="shared" si="2"/>
        <v>29.6</v>
      </c>
      <c r="M30" s="5">
        <v>85.9</v>
      </c>
      <c r="N30" s="5"/>
      <c r="O30" s="6"/>
      <c r="P30" s="6">
        <f t="shared" si="5"/>
        <v>51.54</v>
      </c>
      <c r="Q30" s="6">
        <f t="shared" si="3"/>
        <v>81.14</v>
      </c>
    </row>
    <row r="31" s="1" customFormat="1" ht="21" customHeight="1" spans="1:17">
      <c r="A31" s="5">
        <v>29</v>
      </c>
      <c r="B31" s="6" t="s">
        <v>157</v>
      </c>
      <c r="C31" s="6" t="s">
        <v>48</v>
      </c>
      <c r="D31" s="6" t="s">
        <v>248</v>
      </c>
      <c r="E31" s="6" t="s">
        <v>21</v>
      </c>
      <c r="F31" s="6" t="s">
        <v>22</v>
      </c>
      <c r="G31" s="6" t="s">
        <v>249</v>
      </c>
      <c r="H31" s="6" t="s">
        <v>250</v>
      </c>
      <c r="I31" s="6">
        <v>73</v>
      </c>
      <c r="J31" s="6"/>
      <c r="K31" s="6">
        <f t="shared" si="6"/>
        <v>73</v>
      </c>
      <c r="L31" s="7">
        <f t="shared" si="2"/>
        <v>29.2</v>
      </c>
      <c r="M31" s="5">
        <v>84.77</v>
      </c>
      <c r="N31" s="5"/>
      <c r="O31" s="6"/>
      <c r="P31" s="6">
        <f t="shared" si="5"/>
        <v>50.862</v>
      </c>
      <c r="Q31" s="6">
        <f t="shared" si="3"/>
        <v>80.062</v>
      </c>
    </row>
  </sheetData>
  <sortState ref="B110:AK182">
    <sortCondition ref="K110:K182" descending="1"/>
  </sortState>
  <mergeCells count="1">
    <mergeCell ref="A1:Q1"/>
  </mergeCells>
  <pageMargins left="0.700694444444445" right="0.700694444444445" top="0.751388888888889" bottom="0.751388888888889" header="0.297916666666667" footer="0.297916666666667"/>
  <pageSetup paperSize="9" scale="88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tabSelected="1" workbookViewId="0">
      <pane ySplit="2" topLeftCell="A3" activePane="bottomLeft" state="frozen"/>
      <selection/>
      <selection pane="bottomLeft" activeCell="N20" sqref="N20"/>
    </sheetView>
  </sheetViews>
  <sheetFormatPr defaultColWidth="9" defaultRowHeight="13.5"/>
  <cols>
    <col min="1" max="1" width="5" style="1" customWidth="1"/>
    <col min="2" max="3" width="9" style="1"/>
    <col min="4" max="4" width="5.25" style="1" customWidth="1"/>
    <col min="5" max="5" width="7.375" style="1" customWidth="1"/>
    <col min="6" max="6" width="13.875" style="1" customWidth="1"/>
    <col min="7" max="7" width="21.5" style="1" customWidth="1"/>
    <col min="8" max="10" width="5.25" style="1" customWidth="1"/>
    <col min="11" max="11" width="9.75" style="1" customWidth="1"/>
    <col min="12" max="12" width="8" style="1" customWidth="1"/>
    <col min="13" max="13" width="13" style="1" customWidth="1"/>
    <col min="14" max="14" width="13.75" style="1" customWidth="1"/>
    <col min="15" max="15" width="13" style="1" customWidth="1"/>
    <col min="16" max="16" width="11.375" style="1" customWidth="1"/>
    <col min="17" max="16379" width="9" style="1"/>
    <col min="16380" max="16381" width="9" style="3"/>
    <col min="16382" max="16384" width="9" style="1"/>
  </cols>
  <sheetData>
    <row r="1" ht="33" customHeight="1" spans="1:16">
      <c r="A1" s="4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4" customHeight="1" spans="1:16">
      <c r="A2" s="5" t="s">
        <v>1</v>
      </c>
      <c r="B2" s="6" t="s">
        <v>2</v>
      </c>
      <c r="C2" s="6" t="s">
        <v>4</v>
      </c>
      <c r="D2" s="6" t="s">
        <v>252</v>
      </c>
      <c r="E2" s="6" t="s">
        <v>6</v>
      </c>
      <c r="F2" s="6" t="s">
        <v>7</v>
      </c>
      <c r="G2" s="6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253</v>
      </c>
      <c r="P2" s="7" t="s">
        <v>17</v>
      </c>
    </row>
    <row r="3" s="1" customFormat="1" ht="21" customHeight="1" spans="1:16">
      <c r="A3" s="5">
        <v>1</v>
      </c>
      <c r="B3" s="6" t="s">
        <v>254</v>
      </c>
      <c r="C3" s="6" t="s">
        <v>255</v>
      </c>
      <c r="D3" s="6" t="s">
        <v>21</v>
      </c>
      <c r="E3" s="6" t="s">
        <v>22</v>
      </c>
      <c r="F3" s="6" t="s">
        <v>256</v>
      </c>
      <c r="G3" s="6" t="s">
        <v>257</v>
      </c>
      <c r="H3" s="6">
        <v>95</v>
      </c>
      <c r="I3" s="6"/>
      <c r="J3" s="6">
        <f t="shared" ref="J3:J32" si="0">SUM(H3:I3)</f>
        <v>95</v>
      </c>
      <c r="K3" s="7">
        <f t="shared" ref="K3:K32" si="1">J3*40%</f>
        <v>38</v>
      </c>
      <c r="L3" s="6">
        <v>85.7</v>
      </c>
      <c r="M3" s="6">
        <v>85.4</v>
      </c>
      <c r="N3" s="6">
        <f t="shared" ref="N3:N32" si="2">L3*70%+M3*30%</f>
        <v>85.61</v>
      </c>
      <c r="O3" s="6">
        <f t="shared" ref="O3:O32" si="3">N3*60%</f>
        <v>51.366</v>
      </c>
      <c r="P3" s="6">
        <f t="shared" ref="P3:P32" si="4">J3*40%+N3*60%</f>
        <v>89.366</v>
      </c>
    </row>
    <row r="4" s="1" customFormat="1" ht="21" customHeight="1" spans="1:16">
      <c r="A4" s="5">
        <v>2</v>
      </c>
      <c r="B4" s="6" t="s">
        <v>254</v>
      </c>
      <c r="C4" s="6" t="s">
        <v>258</v>
      </c>
      <c r="D4" s="6" t="s">
        <v>21</v>
      </c>
      <c r="E4" s="6" t="s">
        <v>22</v>
      </c>
      <c r="F4" s="6" t="s">
        <v>259</v>
      </c>
      <c r="G4" s="6" t="s">
        <v>260</v>
      </c>
      <c r="H4" s="6">
        <v>92</v>
      </c>
      <c r="I4" s="6"/>
      <c r="J4" s="6">
        <f t="shared" si="0"/>
        <v>92</v>
      </c>
      <c r="K4" s="7">
        <f t="shared" si="1"/>
        <v>36.8</v>
      </c>
      <c r="L4" s="6">
        <v>88.03</v>
      </c>
      <c r="M4" s="6">
        <v>93.57</v>
      </c>
      <c r="N4" s="6">
        <f t="shared" si="2"/>
        <v>89.692</v>
      </c>
      <c r="O4" s="6">
        <f t="shared" si="3"/>
        <v>53.8152</v>
      </c>
      <c r="P4" s="6">
        <f t="shared" si="4"/>
        <v>90.6152</v>
      </c>
    </row>
    <row r="5" s="1" customFormat="1" ht="21" customHeight="1" spans="1:16">
      <c r="A5" s="5">
        <v>3</v>
      </c>
      <c r="B5" s="6" t="s">
        <v>254</v>
      </c>
      <c r="C5" s="6" t="s">
        <v>261</v>
      </c>
      <c r="D5" s="6" t="s">
        <v>21</v>
      </c>
      <c r="E5" s="6" t="s">
        <v>22</v>
      </c>
      <c r="F5" s="6" t="s">
        <v>262</v>
      </c>
      <c r="G5" s="6" t="s">
        <v>263</v>
      </c>
      <c r="H5" s="6">
        <v>90</v>
      </c>
      <c r="I5" s="6"/>
      <c r="J5" s="6">
        <f t="shared" si="0"/>
        <v>90</v>
      </c>
      <c r="K5" s="7">
        <f t="shared" si="1"/>
        <v>36</v>
      </c>
      <c r="L5" s="6">
        <v>88.47</v>
      </c>
      <c r="M5" s="6">
        <v>87.33</v>
      </c>
      <c r="N5" s="6">
        <f t="shared" si="2"/>
        <v>88.128</v>
      </c>
      <c r="O5" s="6">
        <f t="shared" si="3"/>
        <v>52.8768</v>
      </c>
      <c r="P5" s="6">
        <f t="shared" si="4"/>
        <v>88.8768</v>
      </c>
    </row>
    <row r="6" s="1" customFormat="1" ht="21" customHeight="1" spans="1:16">
      <c r="A6" s="5">
        <v>4</v>
      </c>
      <c r="B6" s="6" t="s">
        <v>254</v>
      </c>
      <c r="C6" s="6" t="s">
        <v>264</v>
      </c>
      <c r="D6" s="6" t="s">
        <v>21</v>
      </c>
      <c r="E6" s="6" t="s">
        <v>22</v>
      </c>
      <c r="F6" s="6" t="s">
        <v>265</v>
      </c>
      <c r="G6" s="6" t="s">
        <v>266</v>
      </c>
      <c r="H6" s="6">
        <v>82</v>
      </c>
      <c r="I6" s="6"/>
      <c r="J6" s="6">
        <f t="shared" si="0"/>
        <v>82</v>
      </c>
      <c r="K6" s="7">
        <f t="shared" si="1"/>
        <v>32.8</v>
      </c>
      <c r="L6" s="6">
        <v>87.17</v>
      </c>
      <c r="M6" s="6">
        <v>86.2</v>
      </c>
      <c r="N6" s="6">
        <f t="shared" si="2"/>
        <v>86.879</v>
      </c>
      <c r="O6" s="6">
        <f t="shared" si="3"/>
        <v>52.1274</v>
      </c>
      <c r="P6" s="6">
        <f t="shared" si="4"/>
        <v>84.9274</v>
      </c>
    </row>
    <row r="7" s="1" customFormat="1" ht="21" customHeight="1" spans="1:16">
      <c r="A7" s="5">
        <v>5</v>
      </c>
      <c r="B7" s="6" t="s">
        <v>254</v>
      </c>
      <c r="C7" s="6" t="s">
        <v>267</v>
      </c>
      <c r="D7" s="6" t="s">
        <v>21</v>
      </c>
      <c r="E7" s="6" t="s">
        <v>22</v>
      </c>
      <c r="F7" s="6" t="s">
        <v>268</v>
      </c>
      <c r="G7" s="6" t="s">
        <v>269</v>
      </c>
      <c r="H7" s="6">
        <v>80</v>
      </c>
      <c r="I7" s="6"/>
      <c r="J7" s="6">
        <f t="shared" si="0"/>
        <v>80</v>
      </c>
      <c r="K7" s="7">
        <f t="shared" si="1"/>
        <v>32</v>
      </c>
      <c r="L7" s="6">
        <v>86.13</v>
      </c>
      <c r="M7" s="6">
        <v>80.33</v>
      </c>
      <c r="N7" s="6">
        <f t="shared" si="2"/>
        <v>84.39</v>
      </c>
      <c r="O7" s="6">
        <f t="shared" si="3"/>
        <v>50.634</v>
      </c>
      <c r="P7" s="6">
        <f t="shared" si="4"/>
        <v>82.634</v>
      </c>
    </row>
    <row r="8" s="1" customFormat="1" ht="21" customHeight="1" spans="1:16">
      <c r="A8" s="5">
        <v>6</v>
      </c>
      <c r="B8" s="6" t="s">
        <v>254</v>
      </c>
      <c r="C8" s="6" t="s">
        <v>270</v>
      </c>
      <c r="D8" s="6" t="s">
        <v>21</v>
      </c>
      <c r="E8" s="6" t="s">
        <v>22</v>
      </c>
      <c r="F8" s="6" t="s">
        <v>271</v>
      </c>
      <c r="G8" s="6" t="s">
        <v>272</v>
      </c>
      <c r="H8" s="6">
        <v>74</v>
      </c>
      <c r="I8" s="6"/>
      <c r="J8" s="6">
        <f t="shared" si="0"/>
        <v>74</v>
      </c>
      <c r="K8" s="7">
        <f t="shared" si="1"/>
        <v>29.6</v>
      </c>
      <c r="L8" s="6">
        <v>86.43</v>
      </c>
      <c r="M8" s="6">
        <v>88.87</v>
      </c>
      <c r="N8" s="6">
        <f t="shared" si="2"/>
        <v>87.162</v>
      </c>
      <c r="O8" s="6">
        <f t="shared" si="3"/>
        <v>52.2972</v>
      </c>
      <c r="P8" s="6">
        <f t="shared" si="4"/>
        <v>81.8972</v>
      </c>
    </row>
    <row r="9" s="1" customFormat="1" ht="21" customHeight="1" spans="1:16">
      <c r="A9" s="5">
        <v>7</v>
      </c>
      <c r="B9" s="6" t="s">
        <v>254</v>
      </c>
      <c r="C9" s="6" t="s">
        <v>273</v>
      </c>
      <c r="D9" s="6" t="s">
        <v>21</v>
      </c>
      <c r="E9" s="6" t="s">
        <v>22</v>
      </c>
      <c r="F9" s="6" t="s">
        <v>274</v>
      </c>
      <c r="G9" s="6" t="s">
        <v>275</v>
      </c>
      <c r="H9" s="6">
        <v>63</v>
      </c>
      <c r="I9" s="6">
        <v>10</v>
      </c>
      <c r="J9" s="6">
        <f t="shared" si="0"/>
        <v>73</v>
      </c>
      <c r="K9" s="7">
        <f t="shared" si="1"/>
        <v>29.2</v>
      </c>
      <c r="L9" s="8">
        <v>85.6</v>
      </c>
      <c r="M9" s="6">
        <v>81.97</v>
      </c>
      <c r="N9" s="6">
        <f t="shared" si="2"/>
        <v>84.511</v>
      </c>
      <c r="O9" s="6">
        <f t="shared" si="3"/>
        <v>50.7066</v>
      </c>
      <c r="P9" s="6">
        <f t="shared" si="4"/>
        <v>79.9066</v>
      </c>
    </row>
    <row r="10" s="1" customFormat="1" ht="21" customHeight="1" spans="1:16">
      <c r="A10" s="5">
        <v>8</v>
      </c>
      <c r="B10" s="6" t="s">
        <v>254</v>
      </c>
      <c r="C10" s="6" t="s">
        <v>276</v>
      </c>
      <c r="D10" s="6" t="s">
        <v>21</v>
      </c>
      <c r="E10" s="6" t="s">
        <v>22</v>
      </c>
      <c r="F10" s="6" t="s">
        <v>277</v>
      </c>
      <c r="G10" s="6" t="s">
        <v>278</v>
      </c>
      <c r="H10" s="6">
        <v>72</v>
      </c>
      <c r="I10" s="6"/>
      <c r="J10" s="6">
        <f t="shared" si="0"/>
        <v>72</v>
      </c>
      <c r="K10" s="7">
        <f t="shared" si="1"/>
        <v>28.8</v>
      </c>
      <c r="L10" s="6">
        <v>85.97</v>
      </c>
      <c r="M10" s="6">
        <v>84.3</v>
      </c>
      <c r="N10" s="6">
        <f t="shared" si="2"/>
        <v>85.469</v>
      </c>
      <c r="O10" s="6">
        <f t="shared" si="3"/>
        <v>51.2814</v>
      </c>
      <c r="P10" s="6">
        <f t="shared" si="4"/>
        <v>80.0814</v>
      </c>
    </row>
    <row r="11" s="1" customFormat="1" ht="21" customHeight="1" spans="1:16">
      <c r="A11" s="5">
        <v>9</v>
      </c>
      <c r="B11" s="6" t="s">
        <v>254</v>
      </c>
      <c r="C11" s="6" t="s">
        <v>279</v>
      </c>
      <c r="D11" s="6" t="s">
        <v>21</v>
      </c>
      <c r="E11" s="6" t="s">
        <v>22</v>
      </c>
      <c r="F11" s="6" t="s">
        <v>280</v>
      </c>
      <c r="G11" s="6" t="s">
        <v>281</v>
      </c>
      <c r="H11" s="6">
        <v>70</v>
      </c>
      <c r="I11" s="6"/>
      <c r="J11" s="6">
        <f t="shared" si="0"/>
        <v>70</v>
      </c>
      <c r="K11" s="7">
        <f t="shared" si="1"/>
        <v>28</v>
      </c>
      <c r="L11" s="6">
        <v>86.57</v>
      </c>
      <c r="M11" s="6">
        <v>86.07</v>
      </c>
      <c r="N11" s="6">
        <f t="shared" si="2"/>
        <v>86.42</v>
      </c>
      <c r="O11" s="6">
        <f t="shared" si="3"/>
        <v>51.852</v>
      </c>
      <c r="P11" s="6">
        <f t="shared" si="4"/>
        <v>79.852</v>
      </c>
    </row>
    <row r="12" s="1" customFormat="1" ht="21" customHeight="1" spans="1:16">
      <c r="A12" s="5">
        <v>10</v>
      </c>
      <c r="B12" s="6" t="s">
        <v>254</v>
      </c>
      <c r="C12" s="6" t="s">
        <v>282</v>
      </c>
      <c r="D12" s="6" t="s">
        <v>21</v>
      </c>
      <c r="E12" s="6" t="s">
        <v>22</v>
      </c>
      <c r="F12" s="6" t="s">
        <v>283</v>
      </c>
      <c r="G12" s="6" t="s">
        <v>284</v>
      </c>
      <c r="H12" s="6">
        <v>69</v>
      </c>
      <c r="I12" s="6"/>
      <c r="J12" s="6">
        <f t="shared" si="0"/>
        <v>69</v>
      </c>
      <c r="K12" s="7">
        <f t="shared" si="1"/>
        <v>27.6</v>
      </c>
      <c r="L12" s="6">
        <v>83.57</v>
      </c>
      <c r="M12" s="6">
        <v>77.73</v>
      </c>
      <c r="N12" s="6">
        <f t="shared" si="2"/>
        <v>81.818</v>
      </c>
      <c r="O12" s="6">
        <f t="shared" si="3"/>
        <v>49.0908</v>
      </c>
      <c r="P12" s="6">
        <f t="shared" si="4"/>
        <v>76.6908</v>
      </c>
    </row>
    <row r="13" s="1" customFormat="1" ht="21" customHeight="1" spans="1:16">
      <c r="A13" s="5">
        <v>11</v>
      </c>
      <c r="B13" s="6" t="s">
        <v>254</v>
      </c>
      <c r="C13" s="6" t="s">
        <v>285</v>
      </c>
      <c r="D13" s="6" t="s">
        <v>21</v>
      </c>
      <c r="E13" s="6" t="s">
        <v>22</v>
      </c>
      <c r="F13" s="6" t="s">
        <v>286</v>
      </c>
      <c r="G13" s="6" t="s">
        <v>287</v>
      </c>
      <c r="H13" s="6">
        <v>69</v>
      </c>
      <c r="I13" s="6"/>
      <c r="J13" s="6">
        <f t="shared" si="0"/>
        <v>69</v>
      </c>
      <c r="K13" s="7">
        <f t="shared" si="1"/>
        <v>27.6</v>
      </c>
      <c r="L13" s="6">
        <v>89.43</v>
      </c>
      <c r="M13" s="6">
        <v>91.4</v>
      </c>
      <c r="N13" s="6">
        <f t="shared" si="2"/>
        <v>90.021</v>
      </c>
      <c r="O13" s="6">
        <f t="shared" si="3"/>
        <v>54.0126</v>
      </c>
      <c r="P13" s="6">
        <f t="shared" si="4"/>
        <v>81.6126</v>
      </c>
    </row>
    <row r="14" s="1" customFormat="1" ht="21" customHeight="1" spans="1:16">
      <c r="A14" s="5">
        <v>12</v>
      </c>
      <c r="B14" s="6" t="s">
        <v>254</v>
      </c>
      <c r="C14" s="6" t="s">
        <v>288</v>
      </c>
      <c r="D14" s="6" t="s">
        <v>21</v>
      </c>
      <c r="E14" s="6" t="s">
        <v>22</v>
      </c>
      <c r="F14" s="6" t="s">
        <v>289</v>
      </c>
      <c r="G14" s="6" t="s">
        <v>290</v>
      </c>
      <c r="H14" s="6">
        <v>68</v>
      </c>
      <c r="I14" s="6"/>
      <c r="J14" s="6">
        <f t="shared" si="0"/>
        <v>68</v>
      </c>
      <c r="K14" s="7">
        <f t="shared" si="1"/>
        <v>27.2</v>
      </c>
      <c r="L14" s="8">
        <v>85.8</v>
      </c>
      <c r="M14" s="6">
        <v>80.8</v>
      </c>
      <c r="N14" s="6">
        <f t="shared" si="2"/>
        <v>84.3</v>
      </c>
      <c r="O14" s="6">
        <f t="shared" si="3"/>
        <v>50.58</v>
      </c>
      <c r="P14" s="6">
        <f t="shared" si="4"/>
        <v>77.78</v>
      </c>
    </row>
    <row r="15" s="1" customFormat="1" ht="21" customHeight="1" spans="1:16">
      <c r="A15" s="5">
        <v>13</v>
      </c>
      <c r="B15" s="6" t="s">
        <v>254</v>
      </c>
      <c r="C15" s="6" t="s">
        <v>291</v>
      </c>
      <c r="D15" s="6" t="s">
        <v>21</v>
      </c>
      <c r="E15" s="6" t="s">
        <v>22</v>
      </c>
      <c r="F15" s="6" t="s">
        <v>292</v>
      </c>
      <c r="G15" s="6" t="s">
        <v>293</v>
      </c>
      <c r="H15" s="6">
        <v>68</v>
      </c>
      <c r="I15" s="6"/>
      <c r="J15" s="6">
        <f t="shared" si="0"/>
        <v>68</v>
      </c>
      <c r="K15" s="7">
        <f t="shared" si="1"/>
        <v>27.2</v>
      </c>
      <c r="L15" s="6">
        <v>90.2</v>
      </c>
      <c r="M15" s="6">
        <v>86.03</v>
      </c>
      <c r="N15" s="6">
        <f t="shared" si="2"/>
        <v>88.949</v>
      </c>
      <c r="O15" s="6">
        <f t="shared" si="3"/>
        <v>53.3694</v>
      </c>
      <c r="P15" s="6">
        <f t="shared" si="4"/>
        <v>80.5694</v>
      </c>
    </row>
    <row r="16" s="1" customFormat="1" ht="21" customHeight="1" spans="1:16">
      <c r="A16" s="5">
        <v>14</v>
      </c>
      <c r="B16" s="6" t="s">
        <v>254</v>
      </c>
      <c r="C16" s="6" t="s">
        <v>294</v>
      </c>
      <c r="D16" s="6" t="s">
        <v>21</v>
      </c>
      <c r="E16" s="6" t="s">
        <v>22</v>
      </c>
      <c r="F16" s="6" t="s">
        <v>295</v>
      </c>
      <c r="G16" s="6" t="s">
        <v>296</v>
      </c>
      <c r="H16" s="6">
        <v>68</v>
      </c>
      <c r="I16" s="6"/>
      <c r="J16" s="6">
        <f t="shared" si="0"/>
        <v>68</v>
      </c>
      <c r="K16" s="7">
        <f t="shared" si="1"/>
        <v>27.2</v>
      </c>
      <c r="L16" s="6">
        <v>87.27</v>
      </c>
      <c r="M16" s="6">
        <v>84.7</v>
      </c>
      <c r="N16" s="6">
        <f t="shared" si="2"/>
        <v>86.499</v>
      </c>
      <c r="O16" s="6">
        <f t="shared" si="3"/>
        <v>51.8994</v>
      </c>
      <c r="P16" s="6">
        <f t="shared" si="4"/>
        <v>79.0994</v>
      </c>
    </row>
    <row r="17" s="1" customFormat="1" ht="21" customHeight="1" spans="1:16">
      <c r="A17" s="5">
        <v>15</v>
      </c>
      <c r="B17" s="6" t="s">
        <v>254</v>
      </c>
      <c r="C17" s="6" t="s">
        <v>297</v>
      </c>
      <c r="D17" s="6" t="s">
        <v>21</v>
      </c>
      <c r="E17" s="6" t="s">
        <v>22</v>
      </c>
      <c r="F17" s="6" t="s">
        <v>298</v>
      </c>
      <c r="G17" s="6" t="s">
        <v>299</v>
      </c>
      <c r="H17" s="6">
        <v>68</v>
      </c>
      <c r="I17" s="6"/>
      <c r="J17" s="6">
        <f t="shared" si="0"/>
        <v>68</v>
      </c>
      <c r="K17" s="7">
        <f t="shared" si="1"/>
        <v>27.2</v>
      </c>
      <c r="L17" s="6">
        <v>91.47</v>
      </c>
      <c r="M17" s="6">
        <v>89.93</v>
      </c>
      <c r="N17" s="6">
        <f t="shared" si="2"/>
        <v>91.008</v>
      </c>
      <c r="O17" s="6">
        <f t="shared" si="3"/>
        <v>54.6048</v>
      </c>
      <c r="P17" s="6">
        <f t="shared" si="4"/>
        <v>81.8048</v>
      </c>
    </row>
    <row r="18" s="2" customFormat="1" ht="21" customHeight="1" spans="1:16">
      <c r="A18" s="5">
        <v>16</v>
      </c>
      <c r="B18" s="6" t="s">
        <v>254</v>
      </c>
      <c r="C18" s="6" t="s">
        <v>300</v>
      </c>
      <c r="D18" s="6" t="s">
        <v>21</v>
      </c>
      <c r="E18" s="6" t="s">
        <v>22</v>
      </c>
      <c r="F18" s="6" t="s">
        <v>301</v>
      </c>
      <c r="G18" s="6" t="s">
        <v>302</v>
      </c>
      <c r="H18" s="6">
        <v>68</v>
      </c>
      <c r="I18" s="6"/>
      <c r="J18" s="6">
        <f t="shared" si="0"/>
        <v>68</v>
      </c>
      <c r="K18" s="7">
        <f t="shared" si="1"/>
        <v>27.2</v>
      </c>
      <c r="L18" s="6">
        <v>82.87</v>
      </c>
      <c r="M18" s="6">
        <v>83.87</v>
      </c>
      <c r="N18" s="6">
        <f t="shared" si="2"/>
        <v>83.17</v>
      </c>
      <c r="O18" s="6">
        <f t="shared" si="3"/>
        <v>49.902</v>
      </c>
      <c r="P18" s="6">
        <f t="shared" si="4"/>
        <v>77.102</v>
      </c>
    </row>
    <row r="19" s="1" customFormat="1" ht="21" customHeight="1" spans="1:16">
      <c r="A19" s="5">
        <v>17</v>
      </c>
      <c r="B19" s="6" t="s">
        <v>254</v>
      </c>
      <c r="C19" s="6" t="s">
        <v>303</v>
      </c>
      <c r="D19" s="6" t="s">
        <v>21</v>
      </c>
      <c r="E19" s="6" t="s">
        <v>22</v>
      </c>
      <c r="F19" s="6" t="s">
        <v>304</v>
      </c>
      <c r="G19" s="6" t="s">
        <v>305</v>
      </c>
      <c r="H19" s="6">
        <v>67</v>
      </c>
      <c r="I19" s="6"/>
      <c r="J19" s="6">
        <f t="shared" si="0"/>
        <v>67</v>
      </c>
      <c r="K19" s="7">
        <f t="shared" si="1"/>
        <v>26.8</v>
      </c>
      <c r="L19" s="6">
        <v>91.57</v>
      </c>
      <c r="M19" s="6">
        <v>88.27</v>
      </c>
      <c r="N19" s="6">
        <f t="shared" si="2"/>
        <v>90.58</v>
      </c>
      <c r="O19" s="6">
        <f t="shared" si="3"/>
        <v>54.348</v>
      </c>
      <c r="P19" s="6">
        <f t="shared" si="4"/>
        <v>81.148</v>
      </c>
    </row>
    <row r="20" s="1" customFormat="1" ht="21" customHeight="1" spans="1:16">
      <c r="A20" s="5">
        <v>18</v>
      </c>
      <c r="B20" s="6" t="s">
        <v>254</v>
      </c>
      <c r="C20" s="6" t="s">
        <v>306</v>
      </c>
      <c r="D20" s="6" t="s">
        <v>21</v>
      </c>
      <c r="E20" s="6" t="s">
        <v>22</v>
      </c>
      <c r="F20" s="6" t="s">
        <v>307</v>
      </c>
      <c r="G20" s="6" t="s">
        <v>308</v>
      </c>
      <c r="H20" s="6">
        <v>67</v>
      </c>
      <c r="I20" s="6"/>
      <c r="J20" s="6">
        <f t="shared" si="0"/>
        <v>67</v>
      </c>
      <c r="K20" s="7">
        <f t="shared" si="1"/>
        <v>26.8</v>
      </c>
      <c r="L20" s="6">
        <v>86.8</v>
      </c>
      <c r="M20" s="6">
        <v>83.1</v>
      </c>
      <c r="N20" s="6">
        <f t="shared" si="2"/>
        <v>85.69</v>
      </c>
      <c r="O20" s="6">
        <f t="shared" si="3"/>
        <v>51.414</v>
      </c>
      <c r="P20" s="6">
        <f t="shared" si="4"/>
        <v>78.214</v>
      </c>
    </row>
    <row r="21" s="1" customFormat="1" ht="21" customHeight="1" spans="1:16">
      <c r="A21" s="5">
        <v>19</v>
      </c>
      <c r="B21" s="6" t="s">
        <v>254</v>
      </c>
      <c r="C21" s="6" t="s">
        <v>309</v>
      </c>
      <c r="D21" s="6" t="s">
        <v>21</v>
      </c>
      <c r="E21" s="6" t="s">
        <v>22</v>
      </c>
      <c r="F21" s="6" t="s">
        <v>310</v>
      </c>
      <c r="G21" s="6" t="s">
        <v>311</v>
      </c>
      <c r="H21" s="6">
        <v>67</v>
      </c>
      <c r="I21" s="6"/>
      <c r="J21" s="6">
        <f t="shared" si="0"/>
        <v>67</v>
      </c>
      <c r="K21" s="7">
        <f t="shared" si="1"/>
        <v>26.8</v>
      </c>
      <c r="L21" s="6">
        <v>88.77</v>
      </c>
      <c r="M21" s="6">
        <v>84.97</v>
      </c>
      <c r="N21" s="6">
        <f t="shared" si="2"/>
        <v>87.63</v>
      </c>
      <c r="O21" s="6">
        <f t="shared" si="3"/>
        <v>52.578</v>
      </c>
      <c r="P21" s="6">
        <f t="shared" si="4"/>
        <v>79.378</v>
      </c>
    </row>
    <row r="22" s="1" customFormat="1" ht="21" customHeight="1" spans="1:16">
      <c r="A22" s="5">
        <v>20</v>
      </c>
      <c r="B22" s="6" t="s">
        <v>254</v>
      </c>
      <c r="C22" s="6" t="s">
        <v>312</v>
      </c>
      <c r="D22" s="6" t="s">
        <v>21</v>
      </c>
      <c r="E22" s="6" t="s">
        <v>22</v>
      </c>
      <c r="F22" s="6" t="s">
        <v>313</v>
      </c>
      <c r="G22" s="6" t="s">
        <v>314</v>
      </c>
      <c r="H22" s="6">
        <v>67</v>
      </c>
      <c r="I22" s="6"/>
      <c r="J22" s="6">
        <f t="shared" si="0"/>
        <v>67</v>
      </c>
      <c r="K22" s="7">
        <f t="shared" si="1"/>
        <v>26.8</v>
      </c>
      <c r="L22" s="6">
        <v>87.23</v>
      </c>
      <c r="M22" s="6">
        <v>83.73</v>
      </c>
      <c r="N22" s="6">
        <f t="shared" si="2"/>
        <v>86.18</v>
      </c>
      <c r="O22" s="6">
        <f t="shared" si="3"/>
        <v>51.708</v>
      </c>
      <c r="P22" s="6">
        <f t="shared" si="4"/>
        <v>78.508</v>
      </c>
    </row>
    <row r="23" s="1" customFormat="1" ht="21" customHeight="1" spans="1:16">
      <c r="A23" s="5">
        <v>21</v>
      </c>
      <c r="B23" s="6" t="s">
        <v>254</v>
      </c>
      <c r="C23" s="6" t="s">
        <v>315</v>
      </c>
      <c r="D23" s="6" t="s">
        <v>21</v>
      </c>
      <c r="E23" s="6" t="s">
        <v>22</v>
      </c>
      <c r="F23" s="6" t="s">
        <v>316</v>
      </c>
      <c r="G23" s="6" t="s">
        <v>317</v>
      </c>
      <c r="H23" s="6">
        <v>67</v>
      </c>
      <c r="I23" s="6"/>
      <c r="J23" s="6">
        <f t="shared" si="0"/>
        <v>67</v>
      </c>
      <c r="K23" s="7">
        <f t="shared" si="1"/>
        <v>26.8</v>
      </c>
      <c r="L23" s="6">
        <v>87.4</v>
      </c>
      <c r="M23" s="6">
        <v>86.83</v>
      </c>
      <c r="N23" s="6">
        <f t="shared" si="2"/>
        <v>87.229</v>
      </c>
      <c r="O23" s="6">
        <f t="shared" si="3"/>
        <v>52.3374</v>
      </c>
      <c r="P23" s="6">
        <f t="shared" si="4"/>
        <v>79.1374</v>
      </c>
    </row>
    <row r="24" s="1" customFormat="1" ht="21" customHeight="1" spans="1:16">
      <c r="A24" s="5">
        <v>22</v>
      </c>
      <c r="B24" s="6" t="s">
        <v>254</v>
      </c>
      <c r="C24" s="6" t="s">
        <v>318</v>
      </c>
      <c r="D24" s="6" t="s">
        <v>21</v>
      </c>
      <c r="E24" s="6" t="s">
        <v>22</v>
      </c>
      <c r="F24" s="6" t="s">
        <v>131</v>
      </c>
      <c r="G24" s="6" t="s">
        <v>319</v>
      </c>
      <c r="H24" s="6">
        <v>67</v>
      </c>
      <c r="I24" s="6"/>
      <c r="J24" s="6">
        <f t="shared" si="0"/>
        <v>67</v>
      </c>
      <c r="K24" s="7">
        <f t="shared" si="1"/>
        <v>26.8</v>
      </c>
      <c r="L24" s="6">
        <v>89.07</v>
      </c>
      <c r="M24" s="6">
        <v>82</v>
      </c>
      <c r="N24" s="6">
        <f t="shared" si="2"/>
        <v>86.949</v>
      </c>
      <c r="O24" s="6">
        <f t="shared" si="3"/>
        <v>52.1694</v>
      </c>
      <c r="P24" s="6">
        <f t="shared" si="4"/>
        <v>78.9694</v>
      </c>
    </row>
    <row r="25" s="1" customFormat="1" ht="21" customHeight="1" spans="1:16">
      <c r="A25" s="5">
        <v>23</v>
      </c>
      <c r="B25" s="6" t="s">
        <v>254</v>
      </c>
      <c r="C25" s="6" t="s">
        <v>320</v>
      </c>
      <c r="D25" s="6" t="s">
        <v>21</v>
      </c>
      <c r="E25" s="6" t="s">
        <v>22</v>
      </c>
      <c r="F25" s="6" t="s">
        <v>321</v>
      </c>
      <c r="G25" s="6" t="s">
        <v>322</v>
      </c>
      <c r="H25" s="6">
        <v>67</v>
      </c>
      <c r="I25" s="6"/>
      <c r="J25" s="6">
        <f t="shared" si="0"/>
        <v>67</v>
      </c>
      <c r="K25" s="7">
        <f t="shared" si="1"/>
        <v>26.8</v>
      </c>
      <c r="L25" s="6">
        <v>88.23</v>
      </c>
      <c r="M25" s="6">
        <v>84.9</v>
      </c>
      <c r="N25" s="6">
        <f t="shared" si="2"/>
        <v>87.231</v>
      </c>
      <c r="O25" s="6">
        <f t="shared" si="3"/>
        <v>52.3386</v>
      </c>
      <c r="P25" s="6">
        <f t="shared" si="4"/>
        <v>79.1386</v>
      </c>
    </row>
    <row r="26" s="1" customFormat="1" ht="21" customHeight="1" spans="1:16">
      <c r="A26" s="5">
        <v>24</v>
      </c>
      <c r="B26" s="6" t="s">
        <v>254</v>
      </c>
      <c r="C26" s="6" t="s">
        <v>323</v>
      </c>
      <c r="D26" s="6" t="s">
        <v>21</v>
      </c>
      <c r="E26" s="6" t="s">
        <v>22</v>
      </c>
      <c r="F26" s="6" t="s">
        <v>324</v>
      </c>
      <c r="G26" s="6" t="s">
        <v>325</v>
      </c>
      <c r="H26" s="6">
        <v>66</v>
      </c>
      <c r="I26" s="6"/>
      <c r="J26" s="6">
        <f t="shared" si="0"/>
        <v>66</v>
      </c>
      <c r="K26" s="7">
        <f t="shared" si="1"/>
        <v>26.4</v>
      </c>
      <c r="L26" s="6">
        <v>86.5</v>
      </c>
      <c r="M26" s="6">
        <v>84.53</v>
      </c>
      <c r="N26" s="6">
        <f t="shared" si="2"/>
        <v>85.909</v>
      </c>
      <c r="O26" s="6">
        <f t="shared" si="3"/>
        <v>51.5454</v>
      </c>
      <c r="P26" s="6">
        <f t="shared" si="4"/>
        <v>77.9454</v>
      </c>
    </row>
    <row r="27" s="1" customFormat="1" ht="21" customHeight="1" spans="1:16">
      <c r="A27" s="5">
        <v>25</v>
      </c>
      <c r="B27" s="6" t="s">
        <v>254</v>
      </c>
      <c r="C27" s="6" t="s">
        <v>326</v>
      </c>
      <c r="D27" s="6" t="s">
        <v>21</v>
      </c>
      <c r="E27" s="6" t="s">
        <v>22</v>
      </c>
      <c r="F27" s="6" t="s">
        <v>280</v>
      </c>
      <c r="G27" s="6" t="s">
        <v>327</v>
      </c>
      <c r="H27" s="6">
        <v>66</v>
      </c>
      <c r="I27" s="6"/>
      <c r="J27" s="6">
        <f t="shared" si="0"/>
        <v>66</v>
      </c>
      <c r="K27" s="7">
        <f t="shared" si="1"/>
        <v>26.4</v>
      </c>
      <c r="L27" s="6">
        <v>84.13</v>
      </c>
      <c r="M27" s="6">
        <v>83.57</v>
      </c>
      <c r="N27" s="6">
        <f t="shared" si="2"/>
        <v>83.962</v>
      </c>
      <c r="O27" s="6">
        <f t="shared" si="3"/>
        <v>50.3772</v>
      </c>
      <c r="P27" s="6">
        <f t="shared" si="4"/>
        <v>76.7772</v>
      </c>
    </row>
    <row r="28" s="1" customFormat="1" ht="21" customHeight="1" spans="1:16">
      <c r="A28" s="5">
        <v>26</v>
      </c>
      <c r="B28" s="6" t="s">
        <v>254</v>
      </c>
      <c r="C28" s="6" t="s">
        <v>328</v>
      </c>
      <c r="D28" s="6" t="s">
        <v>21</v>
      </c>
      <c r="E28" s="6" t="s">
        <v>22</v>
      </c>
      <c r="F28" s="6" t="s">
        <v>329</v>
      </c>
      <c r="G28" s="6" t="s">
        <v>330</v>
      </c>
      <c r="H28" s="6">
        <v>66</v>
      </c>
      <c r="I28" s="6"/>
      <c r="J28" s="6">
        <f t="shared" si="0"/>
        <v>66</v>
      </c>
      <c r="K28" s="7">
        <f t="shared" si="1"/>
        <v>26.4</v>
      </c>
      <c r="L28" s="6">
        <v>91.2</v>
      </c>
      <c r="M28" s="6">
        <v>90.9</v>
      </c>
      <c r="N28" s="6">
        <f t="shared" si="2"/>
        <v>91.11</v>
      </c>
      <c r="O28" s="6">
        <f t="shared" si="3"/>
        <v>54.666</v>
      </c>
      <c r="P28" s="6">
        <f t="shared" si="4"/>
        <v>81.066</v>
      </c>
    </row>
    <row r="29" s="1" customFormat="1" ht="21" customHeight="1" spans="1:16">
      <c r="A29" s="5">
        <v>27</v>
      </c>
      <c r="B29" s="6" t="s">
        <v>254</v>
      </c>
      <c r="C29" s="6" t="s">
        <v>331</v>
      </c>
      <c r="D29" s="6" t="s">
        <v>21</v>
      </c>
      <c r="E29" s="6" t="s">
        <v>22</v>
      </c>
      <c r="F29" s="6" t="s">
        <v>332</v>
      </c>
      <c r="G29" s="6" t="s">
        <v>333</v>
      </c>
      <c r="H29" s="6">
        <v>65</v>
      </c>
      <c r="I29" s="6"/>
      <c r="J29" s="6">
        <f t="shared" si="0"/>
        <v>65</v>
      </c>
      <c r="K29" s="7">
        <f t="shared" si="1"/>
        <v>26</v>
      </c>
      <c r="L29" s="6">
        <v>89.07</v>
      </c>
      <c r="M29" s="6">
        <v>88.03</v>
      </c>
      <c r="N29" s="6">
        <f t="shared" si="2"/>
        <v>88.758</v>
      </c>
      <c r="O29" s="6">
        <f t="shared" si="3"/>
        <v>53.2548</v>
      </c>
      <c r="P29" s="6">
        <f t="shared" si="4"/>
        <v>79.2548</v>
      </c>
    </row>
    <row r="30" s="1" customFormat="1" ht="21" customHeight="1" spans="1:16">
      <c r="A30" s="5">
        <v>28</v>
      </c>
      <c r="B30" s="6" t="s">
        <v>254</v>
      </c>
      <c r="C30" s="6" t="s">
        <v>334</v>
      </c>
      <c r="D30" s="6" t="s">
        <v>21</v>
      </c>
      <c r="E30" s="6" t="s">
        <v>22</v>
      </c>
      <c r="F30" s="6" t="s">
        <v>335</v>
      </c>
      <c r="G30" s="6" t="s">
        <v>336</v>
      </c>
      <c r="H30" s="6">
        <v>65</v>
      </c>
      <c r="I30" s="6"/>
      <c r="J30" s="6">
        <f t="shared" si="0"/>
        <v>65</v>
      </c>
      <c r="K30" s="7">
        <f t="shared" si="1"/>
        <v>26</v>
      </c>
      <c r="L30" s="6">
        <v>84.87</v>
      </c>
      <c r="M30" s="6">
        <v>82.3</v>
      </c>
      <c r="N30" s="6">
        <f t="shared" si="2"/>
        <v>84.099</v>
      </c>
      <c r="O30" s="6">
        <f t="shared" si="3"/>
        <v>50.4594</v>
      </c>
      <c r="P30" s="6">
        <f t="shared" si="4"/>
        <v>76.4594</v>
      </c>
    </row>
    <row r="31" s="1" customFormat="1" ht="21" customHeight="1" spans="1:16">
      <c r="A31" s="5">
        <v>29</v>
      </c>
      <c r="B31" s="6" t="s">
        <v>254</v>
      </c>
      <c r="C31" s="6" t="s">
        <v>337</v>
      </c>
      <c r="D31" s="6" t="s">
        <v>21</v>
      </c>
      <c r="E31" s="6" t="s">
        <v>22</v>
      </c>
      <c r="F31" s="6" t="s">
        <v>338</v>
      </c>
      <c r="G31" s="6" t="s">
        <v>339</v>
      </c>
      <c r="H31" s="6">
        <v>65</v>
      </c>
      <c r="I31" s="6"/>
      <c r="J31" s="6">
        <f t="shared" si="0"/>
        <v>65</v>
      </c>
      <c r="K31" s="7">
        <f t="shared" si="1"/>
        <v>26</v>
      </c>
      <c r="L31" s="6">
        <v>85.03</v>
      </c>
      <c r="M31" s="6">
        <v>81.73</v>
      </c>
      <c r="N31" s="6">
        <f t="shared" si="2"/>
        <v>84.04</v>
      </c>
      <c r="O31" s="6">
        <f t="shared" si="3"/>
        <v>50.424</v>
      </c>
      <c r="P31" s="6">
        <f t="shared" si="4"/>
        <v>76.424</v>
      </c>
    </row>
    <row r="32" s="1" customFormat="1" ht="21" customHeight="1" spans="1:16">
      <c r="A32" s="5">
        <v>30</v>
      </c>
      <c r="B32" s="6" t="s">
        <v>254</v>
      </c>
      <c r="C32" s="6" t="s">
        <v>340</v>
      </c>
      <c r="D32" s="6" t="s">
        <v>21</v>
      </c>
      <c r="E32" s="6" t="s">
        <v>22</v>
      </c>
      <c r="F32" s="6" t="s">
        <v>341</v>
      </c>
      <c r="G32" s="6" t="s">
        <v>342</v>
      </c>
      <c r="H32" s="6">
        <v>65</v>
      </c>
      <c r="I32" s="6"/>
      <c r="J32" s="6">
        <f t="shared" si="0"/>
        <v>65</v>
      </c>
      <c r="K32" s="7">
        <f t="shared" si="1"/>
        <v>26</v>
      </c>
      <c r="L32" s="6">
        <v>88.27</v>
      </c>
      <c r="M32" s="6">
        <v>88.87</v>
      </c>
      <c r="N32" s="6">
        <f t="shared" si="2"/>
        <v>88.45</v>
      </c>
      <c r="O32" s="6">
        <f t="shared" si="3"/>
        <v>53.07</v>
      </c>
      <c r="P32" s="6">
        <f t="shared" si="4"/>
        <v>79.07</v>
      </c>
    </row>
  </sheetData>
  <sortState ref="A3:P32">
    <sortCondition ref="A3"/>
  </sortState>
  <mergeCells count="1">
    <mergeCell ref="A1:P1"/>
  </mergeCells>
  <pageMargins left="0.700694444444445" right="0.700694444444445" top="0.751388888888889" bottom="0.751388888888889" header="0.297916666666667" footer="0.297916666666667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高中笔试成绩</vt:lpstr>
      <vt:lpstr>中学笔试成绩</vt:lpstr>
      <vt:lpstr>小学笔试成绩 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生命里的阳光</cp:lastModifiedBy>
  <dcterms:created xsi:type="dcterms:W3CDTF">2020-09-02T08:17:00Z</dcterms:created>
  <dcterms:modified xsi:type="dcterms:W3CDTF">2020-09-14T03:05:05Z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