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1" sheetId="1" r:id="rId1"/>
    <sheet name="Sheet2" sheetId="2" r:id="rId2"/>
    <sheet name="Sheet3" sheetId="3" r:id="rId3"/>
  </sheets>
  <definedNames>
    <definedName name="_xlnm._FilterDatabase" localSheetId="0" hidden="1">'Sheet1'!$A$2:$D$273</definedName>
  </definedNames>
  <calcPr fullCalcOnLoad="1"/>
</workbook>
</file>

<file path=xl/sharedStrings.xml><?xml version="1.0" encoding="utf-8"?>
<sst xmlns="http://schemas.openxmlformats.org/spreadsheetml/2006/main" count="276" uniqueCount="10">
  <si>
    <t>2020年白沙黎族自治县融媒体中心公开招聘事业单位工作人员资格审核合格人员</t>
  </si>
  <si>
    <t>序号</t>
  </si>
  <si>
    <t>报考岗位</t>
  </si>
  <si>
    <t>姓名</t>
  </si>
  <si>
    <t>性别</t>
  </si>
  <si>
    <t>0101_编辑-专技岗1</t>
  </si>
  <si>
    <t>0102_编辑-专技岗2</t>
  </si>
  <si>
    <t>0103_记者-管理岗</t>
  </si>
  <si>
    <t>0104_记者-专技岗</t>
  </si>
  <si>
    <t>0105_播音（主持人）-专技岗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</si>
</sst>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b/>
      <sz val="20"/>
      <color indexed="8"/>
      <name val="宋体"/>
      <family val="0"/>
    </font>
    <font>
      <sz val="11"/>
      <color indexed="8"/>
      <name val="宋体"/>
      <family val="0"/>
    </font>
    <font>
      <b/>
      <sz val="12"/>
      <color indexed="8"/>
      <name val="宋体"/>
      <family val="0"/>
    </font>
    <font>
      <sz val="11"/>
      <color indexed="19"/>
      <name val="宋体"/>
      <family val="0"/>
    </font>
    <font>
      <sz val="11"/>
      <color indexed="17"/>
      <name val="宋体"/>
      <family val="0"/>
    </font>
    <font>
      <sz val="11"/>
      <color indexed="9"/>
      <name val="宋体"/>
      <family val="0"/>
    </font>
    <font>
      <b/>
      <sz val="15"/>
      <color indexed="54"/>
      <name val="宋体"/>
      <family val="0"/>
    </font>
    <font>
      <sz val="11"/>
      <color indexed="16"/>
      <name val="宋体"/>
      <family val="0"/>
    </font>
    <font>
      <b/>
      <sz val="11"/>
      <color indexed="9"/>
      <name val="宋体"/>
      <family val="0"/>
    </font>
    <font>
      <sz val="11"/>
      <color indexed="62"/>
      <name val="宋体"/>
      <family val="0"/>
    </font>
    <font>
      <b/>
      <sz val="11"/>
      <color indexed="53"/>
      <name val="宋体"/>
      <family val="0"/>
    </font>
    <font>
      <b/>
      <sz val="13"/>
      <color indexed="54"/>
      <name val="宋体"/>
      <family val="0"/>
    </font>
    <font>
      <sz val="11"/>
      <color indexed="10"/>
      <name val="宋体"/>
      <family val="0"/>
    </font>
    <font>
      <b/>
      <sz val="11"/>
      <color indexed="63"/>
      <name val="宋体"/>
      <family val="0"/>
    </font>
    <font>
      <i/>
      <sz val="11"/>
      <color indexed="23"/>
      <name val="宋体"/>
      <family val="0"/>
    </font>
    <font>
      <b/>
      <sz val="11"/>
      <color indexed="54"/>
      <name val="宋体"/>
      <family val="0"/>
    </font>
    <font>
      <u val="single"/>
      <sz val="11"/>
      <color indexed="20"/>
      <name val="宋体"/>
      <family val="0"/>
    </font>
    <font>
      <sz val="11"/>
      <color indexed="53"/>
      <name val="宋体"/>
      <family val="0"/>
    </font>
    <font>
      <b/>
      <sz val="18"/>
      <color indexed="54"/>
      <name val="宋体"/>
      <family val="0"/>
    </font>
    <font>
      <u val="single"/>
      <sz val="11"/>
      <color indexed="12"/>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b/>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6">
    <xf numFmtId="0" fontId="0" fillId="0" borderId="0" xfId="0" applyAlignment="1">
      <alignment vertical="center"/>
    </xf>
    <xf numFmtId="0" fontId="4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0" fillId="0" borderId="0" xfId="0" applyAlignment="1" applyProtection="1">
      <alignment vertic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73"/>
  <sheetViews>
    <sheetView tabSelected="1" zoomScaleSheetLayoutView="100" workbookViewId="0" topLeftCell="A1">
      <selection activeCell="G3" sqref="G3"/>
    </sheetView>
  </sheetViews>
  <sheetFormatPr defaultColWidth="9.00390625" defaultRowHeight="14.25"/>
  <cols>
    <col min="2" max="2" width="26.375" style="0" customWidth="1"/>
    <col min="4" max="4" width="13.75390625" style="0" customWidth="1"/>
  </cols>
  <sheetData>
    <row r="1" spans="1:4" ht="84.75" customHeight="1">
      <c r="A1" s="1" t="s">
        <v>0</v>
      </c>
      <c r="B1" s="2"/>
      <c r="C1" s="2"/>
      <c r="D1" s="2"/>
    </row>
    <row r="2" spans="1:4" ht="15">
      <c r="A2" s="3" t="s">
        <v>1</v>
      </c>
      <c r="B2" s="3" t="s">
        <v>2</v>
      </c>
      <c r="C2" s="3" t="s">
        <v>3</v>
      </c>
      <c r="D2" s="3" t="s">
        <v>4</v>
      </c>
    </row>
    <row r="3" spans="1:7" ht="15">
      <c r="A3" s="4">
        <v>1</v>
      </c>
      <c r="B3" s="4" t="s">
        <v>5</v>
      </c>
      <c r="C3" s="4" t="str">
        <f>"符靖莹"</f>
        <v>符靖莹</v>
      </c>
      <c r="D3" s="4" t="str">
        <f aca="true" t="shared" si="0" ref="D3:D8">"女"</f>
        <v>女</v>
      </c>
      <c r="G3" s="5"/>
    </row>
    <row r="4" spans="1:4" ht="15">
      <c r="A4" s="4">
        <v>2</v>
      </c>
      <c r="B4" s="4" t="s">
        <v>5</v>
      </c>
      <c r="C4" s="4" t="str">
        <f>"尹萍"</f>
        <v>尹萍</v>
      </c>
      <c r="D4" s="4" t="str">
        <f t="shared" si="0"/>
        <v>女</v>
      </c>
    </row>
    <row r="5" spans="1:4" ht="15">
      <c r="A5" s="4">
        <v>3</v>
      </c>
      <c r="B5" s="4" t="s">
        <v>5</v>
      </c>
      <c r="C5" s="4" t="str">
        <f>"刘增茹"</f>
        <v>刘增茹</v>
      </c>
      <c r="D5" s="4" t="str">
        <f t="shared" si="0"/>
        <v>女</v>
      </c>
    </row>
    <row r="6" spans="1:4" ht="15">
      <c r="A6" s="4">
        <v>4</v>
      </c>
      <c r="B6" s="4" t="s">
        <v>5</v>
      </c>
      <c r="C6" s="4" t="str">
        <f>"羊晓颖"</f>
        <v>羊晓颖</v>
      </c>
      <c r="D6" s="4" t="str">
        <f t="shared" si="0"/>
        <v>女</v>
      </c>
    </row>
    <row r="7" spans="1:4" ht="15">
      <c r="A7" s="4">
        <v>5</v>
      </c>
      <c r="B7" s="4" t="s">
        <v>5</v>
      </c>
      <c r="C7" s="4" t="str">
        <f>"吴蕾"</f>
        <v>吴蕾</v>
      </c>
      <c r="D7" s="4" t="str">
        <f t="shared" si="0"/>
        <v>女</v>
      </c>
    </row>
    <row r="8" spans="1:4" ht="15">
      <c r="A8" s="4">
        <v>6</v>
      </c>
      <c r="B8" s="4" t="s">
        <v>5</v>
      </c>
      <c r="C8" s="4" t="str">
        <f>"符丽悦"</f>
        <v>符丽悦</v>
      </c>
      <c r="D8" s="4" t="str">
        <f t="shared" si="0"/>
        <v>女</v>
      </c>
    </row>
    <row r="9" spans="1:4" ht="15">
      <c r="A9" s="4">
        <v>7</v>
      </c>
      <c r="B9" s="4" t="s">
        <v>5</v>
      </c>
      <c r="C9" s="4" t="str">
        <f>"黄海耿"</f>
        <v>黄海耿</v>
      </c>
      <c r="D9" s="4" t="str">
        <f aca="true" t="shared" si="1" ref="D9:D14">"男"</f>
        <v>男</v>
      </c>
    </row>
    <row r="10" spans="1:4" ht="15">
      <c r="A10" s="4">
        <v>8</v>
      </c>
      <c r="B10" s="4" t="s">
        <v>5</v>
      </c>
      <c r="C10" s="4" t="str">
        <f>"符慧青"</f>
        <v>符慧青</v>
      </c>
      <c r="D10" s="4" t="str">
        <f aca="true" t="shared" si="2" ref="D10:D13">"女"</f>
        <v>女</v>
      </c>
    </row>
    <row r="11" spans="1:4" ht="15">
      <c r="A11" s="4">
        <v>9</v>
      </c>
      <c r="B11" s="4" t="s">
        <v>5</v>
      </c>
      <c r="C11" s="4" t="str">
        <f>"林燕妮"</f>
        <v>林燕妮</v>
      </c>
      <c r="D11" s="4" t="str">
        <f t="shared" si="2"/>
        <v>女</v>
      </c>
    </row>
    <row r="12" spans="1:4" ht="15">
      <c r="A12" s="4">
        <v>10</v>
      </c>
      <c r="B12" s="4" t="s">
        <v>5</v>
      </c>
      <c r="C12" s="4" t="str">
        <f>"吴元涛"</f>
        <v>吴元涛</v>
      </c>
      <c r="D12" s="4" t="str">
        <f t="shared" si="1"/>
        <v>男</v>
      </c>
    </row>
    <row r="13" spans="1:4" ht="15">
      <c r="A13" s="4">
        <v>11</v>
      </c>
      <c r="B13" s="4" t="s">
        <v>5</v>
      </c>
      <c r="C13" s="4" t="str">
        <f>"魏迎迎"</f>
        <v>魏迎迎</v>
      </c>
      <c r="D13" s="4" t="str">
        <f t="shared" si="2"/>
        <v>女</v>
      </c>
    </row>
    <row r="14" spans="1:4" ht="15">
      <c r="A14" s="4">
        <v>12</v>
      </c>
      <c r="B14" s="4" t="s">
        <v>5</v>
      </c>
      <c r="C14" s="4" t="str">
        <f>"蔡尚均"</f>
        <v>蔡尚均</v>
      </c>
      <c r="D14" s="4" t="str">
        <f t="shared" si="1"/>
        <v>男</v>
      </c>
    </row>
    <row r="15" spans="1:4" ht="15">
      <c r="A15" s="4">
        <v>13</v>
      </c>
      <c r="B15" s="4" t="s">
        <v>5</v>
      </c>
      <c r="C15" s="4" t="str">
        <f>"韩白翠"</f>
        <v>韩白翠</v>
      </c>
      <c r="D15" s="4" t="str">
        <f aca="true" t="shared" si="3" ref="D15:D18">"女"</f>
        <v>女</v>
      </c>
    </row>
    <row r="16" spans="1:4" ht="15">
      <c r="A16" s="4">
        <v>14</v>
      </c>
      <c r="B16" s="4" t="s">
        <v>5</v>
      </c>
      <c r="C16" s="4" t="str">
        <f>"符珑盛"</f>
        <v>符珑盛</v>
      </c>
      <c r="D16" s="4" t="str">
        <f aca="true" t="shared" si="4" ref="D16:D20">"男"</f>
        <v>男</v>
      </c>
    </row>
    <row r="17" spans="1:4" ht="15">
      <c r="A17" s="4">
        <v>15</v>
      </c>
      <c r="B17" s="4" t="s">
        <v>5</v>
      </c>
      <c r="C17" s="4" t="str">
        <f>"符晓晶"</f>
        <v>符晓晶</v>
      </c>
      <c r="D17" s="4" t="str">
        <f t="shared" si="3"/>
        <v>女</v>
      </c>
    </row>
    <row r="18" spans="1:4" ht="15">
      <c r="A18" s="4">
        <v>16</v>
      </c>
      <c r="B18" s="4" t="s">
        <v>5</v>
      </c>
      <c r="C18" s="4" t="str">
        <f>"周巧"</f>
        <v>周巧</v>
      </c>
      <c r="D18" s="4" t="str">
        <f t="shared" si="3"/>
        <v>女</v>
      </c>
    </row>
    <row r="19" spans="1:4" ht="15">
      <c r="A19" s="4">
        <v>17</v>
      </c>
      <c r="B19" s="4" t="s">
        <v>5</v>
      </c>
      <c r="C19" s="4" t="str">
        <f>"符继波"</f>
        <v>符继波</v>
      </c>
      <c r="D19" s="4" t="str">
        <f t="shared" si="4"/>
        <v>男</v>
      </c>
    </row>
    <row r="20" spans="1:4" ht="15">
      <c r="A20" s="4">
        <v>18</v>
      </c>
      <c r="B20" s="4" t="s">
        <v>5</v>
      </c>
      <c r="C20" s="4" t="str">
        <f>"符智强"</f>
        <v>符智强</v>
      </c>
      <c r="D20" s="4" t="str">
        <f t="shared" si="4"/>
        <v>男</v>
      </c>
    </row>
    <row r="21" spans="1:4" ht="15">
      <c r="A21" s="4">
        <v>19</v>
      </c>
      <c r="B21" s="4" t="s">
        <v>5</v>
      </c>
      <c r="C21" s="4" t="str">
        <f>"杨惠"</f>
        <v>杨惠</v>
      </c>
      <c r="D21" s="4" t="str">
        <f aca="true" t="shared" si="5" ref="D21:D26">"女"</f>
        <v>女</v>
      </c>
    </row>
    <row r="22" spans="1:4" ht="15">
      <c r="A22" s="4">
        <v>20</v>
      </c>
      <c r="B22" s="4" t="s">
        <v>5</v>
      </c>
      <c r="C22" s="4" t="str">
        <f>"刘夏桢"</f>
        <v>刘夏桢</v>
      </c>
      <c r="D22" s="4" t="str">
        <f>"男"</f>
        <v>男</v>
      </c>
    </row>
    <row r="23" spans="1:4" ht="15">
      <c r="A23" s="4">
        <v>21</v>
      </c>
      <c r="B23" s="4" t="s">
        <v>5</v>
      </c>
      <c r="C23" s="4" t="str">
        <f>"符妙瑾"</f>
        <v>符妙瑾</v>
      </c>
      <c r="D23" s="4" t="str">
        <f t="shared" si="5"/>
        <v>女</v>
      </c>
    </row>
    <row r="24" spans="1:4" ht="15">
      <c r="A24" s="4">
        <v>22</v>
      </c>
      <c r="B24" s="4" t="s">
        <v>5</v>
      </c>
      <c r="C24" s="4" t="str">
        <f>"张敏"</f>
        <v>张敏</v>
      </c>
      <c r="D24" s="4" t="str">
        <f t="shared" si="5"/>
        <v>女</v>
      </c>
    </row>
    <row r="25" spans="1:4" ht="15">
      <c r="A25" s="4">
        <v>23</v>
      </c>
      <c r="B25" s="4" t="s">
        <v>5</v>
      </c>
      <c r="C25" s="4" t="str">
        <f>"何玉梦"</f>
        <v>何玉梦</v>
      </c>
      <c r="D25" s="4" t="str">
        <f t="shared" si="5"/>
        <v>女</v>
      </c>
    </row>
    <row r="26" spans="1:4" ht="15">
      <c r="A26" s="4">
        <v>24</v>
      </c>
      <c r="B26" s="4" t="s">
        <v>5</v>
      </c>
      <c r="C26" s="4" t="str">
        <f>"符碧珈"</f>
        <v>符碧珈</v>
      </c>
      <c r="D26" s="4" t="str">
        <f t="shared" si="5"/>
        <v>女</v>
      </c>
    </row>
    <row r="27" spans="1:4" ht="15">
      <c r="A27" s="4">
        <v>25</v>
      </c>
      <c r="B27" s="4" t="s">
        <v>5</v>
      </c>
      <c r="C27" s="4" t="str">
        <f>"黄望琼"</f>
        <v>黄望琼</v>
      </c>
      <c r="D27" s="4" t="str">
        <f aca="true" t="shared" si="6" ref="D27:D29">"男"</f>
        <v>男</v>
      </c>
    </row>
    <row r="28" spans="1:4" ht="15">
      <c r="A28" s="4">
        <v>26</v>
      </c>
      <c r="B28" s="4" t="s">
        <v>5</v>
      </c>
      <c r="C28" s="4" t="str">
        <f>"王源源"</f>
        <v>王源源</v>
      </c>
      <c r="D28" s="4" t="str">
        <f t="shared" si="6"/>
        <v>男</v>
      </c>
    </row>
    <row r="29" spans="1:4" ht="15">
      <c r="A29" s="4">
        <v>27</v>
      </c>
      <c r="B29" s="4" t="s">
        <v>5</v>
      </c>
      <c r="C29" s="4" t="str">
        <f>"王章钧"</f>
        <v>王章钧</v>
      </c>
      <c r="D29" s="4" t="str">
        <f t="shared" si="6"/>
        <v>男</v>
      </c>
    </row>
    <row r="30" spans="1:4" ht="15">
      <c r="A30" s="4">
        <v>28</v>
      </c>
      <c r="B30" s="4" t="s">
        <v>6</v>
      </c>
      <c r="C30" s="4" t="str">
        <f>"林倩倩"</f>
        <v>林倩倩</v>
      </c>
      <c r="D30" s="4" t="str">
        <f aca="true" t="shared" si="7" ref="D30:D34">"女"</f>
        <v>女</v>
      </c>
    </row>
    <row r="31" spans="1:4" ht="15">
      <c r="A31" s="4">
        <v>29</v>
      </c>
      <c r="B31" s="4" t="s">
        <v>6</v>
      </c>
      <c r="C31" s="4" t="str">
        <f>"曾维成"</f>
        <v>曾维成</v>
      </c>
      <c r="D31" s="4" t="str">
        <f aca="true" t="shared" si="8" ref="D31:D35">"男"</f>
        <v>男</v>
      </c>
    </row>
    <row r="32" spans="1:4" ht="15">
      <c r="A32" s="4">
        <v>30</v>
      </c>
      <c r="B32" s="4" t="s">
        <v>6</v>
      </c>
      <c r="C32" s="4" t="str">
        <f>"陈博敬"</f>
        <v>陈博敬</v>
      </c>
      <c r="D32" s="4" t="str">
        <f t="shared" si="8"/>
        <v>男</v>
      </c>
    </row>
    <row r="33" spans="1:4" ht="15">
      <c r="A33" s="4">
        <v>31</v>
      </c>
      <c r="B33" s="4" t="s">
        <v>6</v>
      </c>
      <c r="C33" s="4" t="str">
        <f>"邢文悦"</f>
        <v>邢文悦</v>
      </c>
      <c r="D33" s="4" t="str">
        <f t="shared" si="7"/>
        <v>女</v>
      </c>
    </row>
    <row r="34" spans="1:4" ht="15">
      <c r="A34" s="4">
        <v>32</v>
      </c>
      <c r="B34" s="4" t="s">
        <v>6</v>
      </c>
      <c r="C34" s="4" t="str">
        <f>"里艺"</f>
        <v>里艺</v>
      </c>
      <c r="D34" s="4" t="str">
        <f t="shared" si="7"/>
        <v>女</v>
      </c>
    </row>
    <row r="35" spans="1:4" ht="15">
      <c r="A35" s="4">
        <v>33</v>
      </c>
      <c r="B35" s="4" t="s">
        <v>6</v>
      </c>
      <c r="C35" s="4" t="str">
        <f>"杨后平"</f>
        <v>杨后平</v>
      </c>
      <c r="D35" s="4" t="str">
        <f t="shared" si="8"/>
        <v>男</v>
      </c>
    </row>
    <row r="36" spans="1:4" ht="15">
      <c r="A36" s="4">
        <v>34</v>
      </c>
      <c r="B36" s="4" t="s">
        <v>6</v>
      </c>
      <c r="C36" s="4" t="str">
        <f>"温小丽"</f>
        <v>温小丽</v>
      </c>
      <c r="D36" s="4" t="str">
        <f aca="true" t="shared" si="9" ref="D36:D42">"女"</f>
        <v>女</v>
      </c>
    </row>
    <row r="37" spans="1:4" ht="15">
      <c r="A37" s="4">
        <v>35</v>
      </c>
      <c r="B37" s="4" t="s">
        <v>6</v>
      </c>
      <c r="C37" s="4" t="str">
        <f>"符秀玲"</f>
        <v>符秀玲</v>
      </c>
      <c r="D37" s="4" t="str">
        <f t="shared" si="9"/>
        <v>女</v>
      </c>
    </row>
    <row r="38" spans="1:4" ht="15">
      <c r="A38" s="4">
        <v>36</v>
      </c>
      <c r="B38" s="4" t="s">
        <v>6</v>
      </c>
      <c r="C38" s="4" t="str">
        <f>"叶子"</f>
        <v>叶子</v>
      </c>
      <c r="D38" s="4" t="str">
        <f t="shared" si="9"/>
        <v>女</v>
      </c>
    </row>
    <row r="39" spans="1:4" ht="15">
      <c r="A39" s="4">
        <v>37</v>
      </c>
      <c r="B39" s="4" t="s">
        <v>6</v>
      </c>
      <c r="C39" s="4" t="str">
        <f>"吴洁飞"</f>
        <v>吴洁飞</v>
      </c>
      <c r="D39" s="4" t="str">
        <f t="shared" si="9"/>
        <v>女</v>
      </c>
    </row>
    <row r="40" spans="1:4" ht="15">
      <c r="A40" s="4">
        <v>38</v>
      </c>
      <c r="B40" s="4" t="s">
        <v>6</v>
      </c>
      <c r="C40" s="4" t="str">
        <f>"关业慧"</f>
        <v>关业慧</v>
      </c>
      <c r="D40" s="4" t="str">
        <f t="shared" si="9"/>
        <v>女</v>
      </c>
    </row>
    <row r="41" spans="1:4" ht="15">
      <c r="A41" s="4">
        <v>39</v>
      </c>
      <c r="B41" s="4" t="s">
        <v>6</v>
      </c>
      <c r="C41" s="4" t="str">
        <f>"赵章秀"</f>
        <v>赵章秀</v>
      </c>
      <c r="D41" s="4" t="str">
        <f t="shared" si="9"/>
        <v>女</v>
      </c>
    </row>
    <row r="42" spans="1:4" ht="15">
      <c r="A42" s="4">
        <v>40</v>
      </c>
      <c r="B42" s="4" t="s">
        <v>6</v>
      </c>
      <c r="C42" s="4" t="str">
        <f>"廖丽莎"</f>
        <v>廖丽莎</v>
      </c>
      <c r="D42" s="4" t="str">
        <f t="shared" si="9"/>
        <v>女</v>
      </c>
    </row>
    <row r="43" spans="1:4" ht="15">
      <c r="A43" s="4">
        <v>41</v>
      </c>
      <c r="B43" s="4" t="s">
        <v>6</v>
      </c>
      <c r="C43" s="4" t="str">
        <f>"陈文思"</f>
        <v>陈文思</v>
      </c>
      <c r="D43" s="4" t="str">
        <f aca="true" t="shared" si="10" ref="D43:D47">"男"</f>
        <v>男</v>
      </c>
    </row>
    <row r="44" spans="1:4" ht="15">
      <c r="A44" s="4">
        <v>42</v>
      </c>
      <c r="B44" s="4" t="s">
        <v>6</v>
      </c>
      <c r="C44" s="4" t="str">
        <f>"冯定鹏"</f>
        <v>冯定鹏</v>
      </c>
      <c r="D44" s="4" t="str">
        <f t="shared" si="10"/>
        <v>男</v>
      </c>
    </row>
    <row r="45" spans="1:4" ht="15">
      <c r="A45" s="4">
        <v>43</v>
      </c>
      <c r="B45" s="4" t="s">
        <v>6</v>
      </c>
      <c r="C45" s="4" t="str">
        <f>"唐乾月"</f>
        <v>唐乾月</v>
      </c>
      <c r="D45" s="4" t="str">
        <f aca="true" t="shared" si="11" ref="D45:D48">"女"</f>
        <v>女</v>
      </c>
    </row>
    <row r="46" spans="1:4" ht="15">
      <c r="A46" s="4">
        <v>44</v>
      </c>
      <c r="B46" s="4" t="s">
        <v>7</v>
      </c>
      <c r="C46" s="4" t="str">
        <f>"王丽敏"</f>
        <v>王丽敏</v>
      </c>
      <c r="D46" s="4" t="str">
        <f t="shared" si="11"/>
        <v>女</v>
      </c>
    </row>
    <row r="47" spans="1:4" ht="15">
      <c r="A47" s="4">
        <v>45</v>
      </c>
      <c r="B47" s="4" t="s">
        <v>7</v>
      </c>
      <c r="C47" s="4" t="str">
        <f>"符海周"</f>
        <v>符海周</v>
      </c>
      <c r="D47" s="4" t="str">
        <f t="shared" si="10"/>
        <v>男</v>
      </c>
    </row>
    <row r="48" spans="1:4" ht="15">
      <c r="A48" s="4">
        <v>46</v>
      </c>
      <c r="B48" s="4" t="s">
        <v>7</v>
      </c>
      <c r="C48" s="4" t="str">
        <f>"符乐"</f>
        <v>符乐</v>
      </c>
      <c r="D48" s="4" t="str">
        <f t="shared" si="11"/>
        <v>女</v>
      </c>
    </row>
    <row r="49" spans="1:4" ht="15">
      <c r="A49" s="4">
        <v>47</v>
      </c>
      <c r="B49" s="4" t="s">
        <v>7</v>
      </c>
      <c r="C49" s="4" t="str">
        <f>"赖佳兴"</f>
        <v>赖佳兴</v>
      </c>
      <c r="D49" s="4" t="str">
        <f aca="true" t="shared" si="12" ref="D49:D54">"男"</f>
        <v>男</v>
      </c>
    </row>
    <row r="50" spans="1:4" ht="15">
      <c r="A50" s="4">
        <v>48</v>
      </c>
      <c r="B50" s="4" t="s">
        <v>7</v>
      </c>
      <c r="C50" s="4" t="str">
        <f>"符文熙"</f>
        <v>符文熙</v>
      </c>
      <c r="D50" s="4" t="str">
        <f t="shared" si="12"/>
        <v>男</v>
      </c>
    </row>
    <row r="51" spans="1:4" ht="15">
      <c r="A51" s="4">
        <v>49</v>
      </c>
      <c r="B51" s="4" t="s">
        <v>7</v>
      </c>
      <c r="C51" s="4" t="str">
        <f>"刘青兰"</f>
        <v>刘青兰</v>
      </c>
      <c r="D51" s="4" t="str">
        <f aca="true" t="shared" si="13" ref="D51:D53">"女"</f>
        <v>女</v>
      </c>
    </row>
    <row r="52" spans="1:4" ht="15">
      <c r="A52" s="4">
        <v>50</v>
      </c>
      <c r="B52" s="4" t="s">
        <v>7</v>
      </c>
      <c r="C52" s="4" t="str">
        <f>"符美景"</f>
        <v>符美景</v>
      </c>
      <c r="D52" s="4" t="str">
        <f t="shared" si="13"/>
        <v>女</v>
      </c>
    </row>
    <row r="53" spans="1:4" ht="15">
      <c r="A53" s="4">
        <v>51</v>
      </c>
      <c r="B53" s="4" t="s">
        <v>7</v>
      </c>
      <c r="C53" s="4" t="str">
        <f>"符启莹"</f>
        <v>符启莹</v>
      </c>
      <c r="D53" s="4" t="str">
        <f t="shared" si="13"/>
        <v>女</v>
      </c>
    </row>
    <row r="54" spans="1:4" ht="15">
      <c r="A54" s="4">
        <v>52</v>
      </c>
      <c r="B54" s="4" t="s">
        <v>7</v>
      </c>
      <c r="C54" s="4" t="str">
        <f>"黄卫立"</f>
        <v>黄卫立</v>
      </c>
      <c r="D54" s="4" t="str">
        <f t="shared" si="12"/>
        <v>男</v>
      </c>
    </row>
    <row r="55" spans="1:4" ht="15">
      <c r="A55" s="4">
        <v>53</v>
      </c>
      <c r="B55" s="4" t="s">
        <v>7</v>
      </c>
      <c r="C55" s="4" t="str">
        <f>"熊婷婷"</f>
        <v>熊婷婷</v>
      </c>
      <c r="D55" s="4" t="str">
        <f aca="true" t="shared" si="14" ref="D55:D58">"女"</f>
        <v>女</v>
      </c>
    </row>
    <row r="56" spans="1:4" ht="15">
      <c r="A56" s="4">
        <v>54</v>
      </c>
      <c r="B56" s="4" t="s">
        <v>7</v>
      </c>
      <c r="C56" s="4" t="str">
        <f>"黎学贤"</f>
        <v>黎学贤</v>
      </c>
      <c r="D56" s="4" t="str">
        <f t="shared" si="14"/>
        <v>女</v>
      </c>
    </row>
    <row r="57" spans="1:4" ht="15">
      <c r="A57" s="4">
        <v>55</v>
      </c>
      <c r="B57" s="4" t="s">
        <v>7</v>
      </c>
      <c r="C57" s="4" t="str">
        <f>"许林静"</f>
        <v>许林静</v>
      </c>
      <c r="D57" s="4" t="str">
        <f t="shared" si="14"/>
        <v>女</v>
      </c>
    </row>
    <row r="58" spans="1:4" ht="15">
      <c r="A58" s="4">
        <v>56</v>
      </c>
      <c r="B58" s="4" t="s">
        <v>7</v>
      </c>
      <c r="C58" s="4" t="str">
        <f>"符晓琪"</f>
        <v>符晓琪</v>
      </c>
      <c r="D58" s="4" t="str">
        <f t="shared" si="14"/>
        <v>女</v>
      </c>
    </row>
    <row r="59" spans="1:4" ht="15">
      <c r="A59" s="4">
        <v>57</v>
      </c>
      <c r="B59" s="4" t="s">
        <v>7</v>
      </c>
      <c r="C59" s="4" t="str">
        <f>"姚国伟"</f>
        <v>姚国伟</v>
      </c>
      <c r="D59" s="4" t="str">
        <f aca="true" t="shared" si="15" ref="D59:D64">"男"</f>
        <v>男</v>
      </c>
    </row>
    <row r="60" spans="1:4" ht="15">
      <c r="A60" s="4">
        <v>58</v>
      </c>
      <c r="B60" s="4" t="s">
        <v>7</v>
      </c>
      <c r="C60" s="4" t="str">
        <f>"刘文山"</f>
        <v>刘文山</v>
      </c>
      <c r="D60" s="4" t="str">
        <f t="shared" si="15"/>
        <v>男</v>
      </c>
    </row>
    <row r="61" spans="1:4" ht="15">
      <c r="A61" s="4">
        <v>59</v>
      </c>
      <c r="B61" s="4" t="s">
        <v>7</v>
      </c>
      <c r="C61" s="4" t="str">
        <f>"彭苇"</f>
        <v>彭苇</v>
      </c>
      <c r="D61" s="4" t="str">
        <f aca="true" t="shared" si="16" ref="D61:D65">"女"</f>
        <v>女</v>
      </c>
    </row>
    <row r="62" spans="1:4" ht="15">
      <c r="A62" s="4">
        <v>60</v>
      </c>
      <c r="B62" s="4" t="s">
        <v>7</v>
      </c>
      <c r="C62" s="4" t="str">
        <f>"许琳涓"</f>
        <v>许琳涓</v>
      </c>
      <c r="D62" s="4" t="str">
        <f t="shared" si="16"/>
        <v>女</v>
      </c>
    </row>
    <row r="63" spans="1:4" ht="15">
      <c r="A63" s="4">
        <v>61</v>
      </c>
      <c r="B63" s="4" t="s">
        <v>7</v>
      </c>
      <c r="C63" s="4" t="str">
        <f>"符晓达"</f>
        <v>符晓达</v>
      </c>
      <c r="D63" s="4" t="str">
        <f t="shared" si="15"/>
        <v>男</v>
      </c>
    </row>
    <row r="64" spans="1:4" ht="15">
      <c r="A64" s="4">
        <v>62</v>
      </c>
      <c r="B64" s="4" t="s">
        <v>7</v>
      </c>
      <c r="C64" s="4" t="str">
        <f>"王岳崇"</f>
        <v>王岳崇</v>
      </c>
      <c r="D64" s="4" t="str">
        <f t="shared" si="15"/>
        <v>男</v>
      </c>
    </row>
    <row r="65" spans="1:4" ht="15">
      <c r="A65" s="4">
        <v>63</v>
      </c>
      <c r="B65" s="4" t="s">
        <v>7</v>
      </c>
      <c r="C65" s="4" t="str">
        <f>"符小庆"</f>
        <v>符小庆</v>
      </c>
      <c r="D65" s="4" t="str">
        <f t="shared" si="16"/>
        <v>女</v>
      </c>
    </row>
    <row r="66" spans="1:4" ht="15">
      <c r="A66" s="4">
        <v>64</v>
      </c>
      <c r="B66" s="4" t="s">
        <v>7</v>
      </c>
      <c r="C66" s="4" t="str">
        <f>"裴洪智"</f>
        <v>裴洪智</v>
      </c>
      <c r="D66" s="4" t="str">
        <f aca="true" t="shared" si="17" ref="D66:D71">"男"</f>
        <v>男</v>
      </c>
    </row>
    <row r="67" spans="1:4" ht="15">
      <c r="A67" s="4">
        <v>65</v>
      </c>
      <c r="B67" s="4" t="s">
        <v>7</v>
      </c>
      <c r="C67" s="4" t="str">
        <f>"叶鑫晨"</f>
        <v>叶鑫晨</v>
      </c>
      <c r="D67" s="4" t="str">
        <f aca="true" t="shared" si="18" ref="D67:D69">"女"</f>
        <v>女</v>
      </c>
    </row>
    <row r="68" spans="1:4" ht="15">
      <c r="A68" s="4">
        <v>66</v>
      </c>
      <c r="B68" s="4" t="s">
        <v>7</v>
      </c>
      <c r="C68" s="4" t="str">
        <f>"肖明燕"</f>
        <v>肖明燕</v>
      </c>
      <c r="D68" s="4" t="str">
        <f t="shared" si="18"/>
        <v>女</v>
      </c>
    </row>
    <row r="69" spans="1:4" ht="15">
      <c r="A69" s="4">
        <v>67</v>
      </c>
      <c r="B69" s="4" t="s">
        <v>7</v>
      </c>
      <c r="C69" s="4" t="str">
        <f>"苏张帆"</f>
        <v>苏张帆</v>
      </c>
      <c r="D69" s="4" t="str">
        <f t="shared" si="18"/>
        <v>女</v>
      </c>
    </row>
    <row r="70" spans="1:4" ht="15">
      <c r="A70" s="4">
        <v>68</v>
      </c>
      <c r="B70" s="4" t="s">
        <v>7</v>
      </c>
      <c r="C70" s="4" t="str">
        <f>"刘运斌"</f>
        <v>刘运斌</v>
      </c>
      <c r="D70" s="4" t="str">
        <f t="shared" si="17"/>
        <v>男</v>
      </c>
    </row>
    <row r="71" spans="1:4" ht="15">
      <c r="A71" s="4">
        <v>69</v>
      </c>
      <c r="B71" s="4" t="s">
        <v>7</v>
      </c>
      <c r="C71" s="4" t="str">
        <f>"郑鹏"</f>
        <v>郑鹏</v>
      </c>
      <c r="D71" s="4" t="str">
        <f t="shared" si="17"/>
        <v>男</v>
      </c>
    </row>
    <row r="72" spans="1:4" ht="15">
      <c r="A72" s="4">
        <v>70</v>
      </c>
      <c r="B72" s="4" t="s">
        <v>7</v>
      </c>
      <c r="C72" s="4" t="str">
        <f>"黄晓莹"</f>
        <v>黄晓莹</v>
      </c>
      <c r="D72" s="4" t="str">
        <f aca="true" t="shared" si="19" ref="D72:D75">"女"</f>
        <v>女</v>
      </c>
    </row>
    <row r="73" spans="1:4" ht="15">
      <c r="A73" s="4">
        <v>71</v>
      </c>
      <c r="B73" s="4" t="s">
        <v>7</v>
      </c>
      <c r="C73" s="4" t="str">
        <f>"韦秋健"</f>
        <v>韦秋健</v>
      </c>
      <c r="D73" s="4" t="str">
        <f aca="true" t="shared" si="20" ref="D73:D78">"男"</f>
        <v>男</v>
      </c>
    </row>
    <row r="74" spans="1:4" ht="15">
      <c r="A74" s="4">
        <v>72</v>
      </c>
      <c r="B74" s="4" t="s">
        <v>7</v>
      </c>
      <c r="C74" s="4" t="str">
        <f>"蓝秋媛"</f>
        <v>蓝秋媛</v>
      </c>
      <c r="D74" s="4" t="str">
        <f t="shared" si="19"/>
        <v>女</v>
      </c>
    </row>
    <row r="75" spans="1:4" ht="15">
      <c r="A75" s="4">
        <v>73</v>
      </c>
      <c r="B75" s="4" t="s">
        <v>7</v>
      </c>
      <c r="C75" s="4" t="str">
        <f>"黄琪"</f>
        <v>黄琪</v>
      </c>
      <c r="D75" s="4" t="str">
        <f t="shared" si="19"/>
        <v>女</v>
      </c>
    </row>
    <row r="76" spans="1:4" ht="15">
      <c r="A76" s="4">
        <v>74</v>
      </c>
      <c r="B76" s="4" t="s">
        <v>7</v>
      </c>
      <c r="C76" s="4" t="str">
        <f>"梁宁权"</f>
        <v>梁宁权</v>
      </c>
      <c r="D76" s="4" t="str">
        <f t="shared" si="20"/>
        <v>男</v>
      </c>
    </row>
    <row r="77" spans="1:4" ht="15">
      <c r="A77" s="4">
        <v>75</v>
      </c>
      <c r="B77" s="4" t="s">
        <v>7</v>
      </c>
      <c r="C77" s="4" t="str">
        <f>"符珑晶"</f>
        <v>符珑晶</v>
      </c>
      <c r="D77" s="4" t="str">
        <f>"女"</f>
        <v>女</v>
      </c>
    </row>
    <row r="78" spans="1:4" ht="15">
      <c r="A78" s="4">
        <v>76</v>
      </c>
      <c r="B78" s="4" t="s">
        <v>7</v>
      </c>
      <c r="C78" s="4" t="str">
        <f>"陆圣谱"</f>
        <v>陆圣谱</v>
      </c>
      <c r="D78" s="4" t="str">
        <f t="shared" si="20"/>
        <v>男</v>
      </c>
    </row>
    <row r="79" spans="1:4" ht="15">
      <c r="A79" s="4">
        <v>77</v>
      </c>
      <c r="B79" s="4" t="s">
        <v>7</v>
      </c>
      <c r="C79" s="4" t="str">
        <f>"吴靖佳"</f>
        <v>吴靖佳</v>
      </c>
      <c r="D79" s="4" t="str">
        <f>"女"</f>
        <v>女</v>
      </c>
    </row>
    <row r="80" spans="1:4" ht="15">
      <c r="A80" s="4">
        <v>78</v>
      </c>
      <c r="B80" s="4" t="s">
        <v>7</v>
      </c>
      <c r="C80" s="4" t="str">
        <f>"黄东"</f>
        <v>黄东</v>
      </c>
      <c r="D80" s="4" t="str">
        <f aca="true" t="shared" si="21" ref="D80:D84">"男"</f>
        <v>男</v>
      </c>
    </row>
    <row r="81" spans="1:4" ht="15">
      <c r="A81" s="4">
        <v>79</v>
      </c>
      <c r="B81" s="4" t="s">
        <v>7</v>
      </c>
      <c r="C81" s="4" t="str">
        <f>"苏运昌"</f>
        <v>苏运昌</v>
      </c>
      <c r="D81" s="4" t="str">
        <f t="shared" si="21"/>
        <v>男</v>
      </c>
    </row>
    <row r="82" spans="1:4" ht="15">
      <c r="A82" s="4">
        <v>80</v>
      </c>
      <c r="B82" s="4" t="s">
        <v>7</v>
      </c>
      <c r="C82" s="4" t="str">
        <f>"黄华鸣"</f>
        <v>黄华鸣</v>
      </c>
      <c r="D82" s="4" t="str">
        <f t="shared" si="21"/>
        <v>男</v>
      </c>
    </row>
    <row r="83" spans="1:4" ht="15">
      <c r="A83" s="4">
        <v>81</v>
      </c>
      <c r="B83" s="4" t="s">
        <v>7</v>
      </c>
      <c r="C83" s="4" t="str">
        <f>"符聪"</f>
        <v>符聪</v>
      </c>
      <c r="D83" s="4" t="str">
        <f t="shared" si="21"/>
        <v>男</v>
      </c>
    </row>
    <row r="84" spans="1:4" ht="15">
      <c r="A84" s="4">
        <v>82</v>
      </c>
      <c r="B84" s="4" t="s">
        <v>7</v>
      </c>
      <c r="C84" s="4" t="str">
        <f>"王伟冰"</f>
        <v>王伟冰</v>
      </c>
      <c r="D84" s="4" t="str">
        <f t="shared" si="21"/>
        <v>男</v>
      </c>
    </row>
    <row r="85" spans="1:4" ht="15">
      <c r="A85" s="4">
        <v>83</v>
      </c>
      <c r="B85" s="4" t="s">
        <v>7</v>
      </c>
      <c r="C85" s="4" t="str">
        <f>"王惠琪"</f>
        <v>王惠琪</v>
      </c>
      <c r="D85" s="4" t="str">
        <f aca="true" t="shared" si="22" ref="D85:D90">"女"</f>
        <v>女</v>
      </c>
    </row>
    <row r="86" spans="1:4" ht="15">
      <c r="A86" s="4">
        <v>84</v>
      </c>
      <c r="B86" s="4" t="s">
        <v>7</v>
      </c>
      <c r="C86" s="4" t="str">
        <f>"王也"</f>
        <v>王也</v>
      </c>
      <c r="D86" s="4" t="str">
        <f>"男"</f>
        <v>男</v>
      </c>
    </row>
    <row r="87" spans="1:4" ht="15">
      <c r="A87" s="4">
        <v>85</v>
      </c>
      <c r="B87" s="4" t="s">
        <v>7</v>
      </c>
      <c r="C87" s="4" t="str">
        <f>"符玉爽"</f>
        <v>符玉爽</v>
      </c>
      <c r="D87" s="4" t="str">
        <f t="shared" si="22"/>
        <v>女</v>
      </c>
    </row>
    <row r="88" spans="1:4" ht="15">
      <c r="A88" s="4">
        <v>86</v>
      </c>
      <c r="B88" s="4" t="s">
        <v>7</v>
      </c>
      <c r="C88" s="4" t="str">
        <f>"林甘露"</f>
        <v>林甘露</v>
      </c>
      <c r="D88" s="4" t="str">
        <f t="shared" si="22"/>
        <v>女</v>
      </c>
    </row>
    <row r="89" spans="1:4" ht="15">
      <c r="A89" s="4">
        <v>87</v>
      </c>
      <c r="B89" s="4" t="s">
        <v>7</v>
      </c>
      <c r="C89" s="4" t="str">
        <f>"黄金苗"</f>
        <v>黄金苗</v>
      </c>
      <c r="D89" s="4" t="str">
        <f t="shared" si="22"/>
        <v>女</v>
      </c>
    </row>
    <row r="90" spans="1:4" ht="15">
      <c r="A90" s="4">
        <v>88</v>
      </c>
      <c r="B90" s="4" t="s">
        <v>7</v>
      </c>
      <c r="C90" s="4" t="str">
        <f>"赖丹芝"</f>
        <v>赖丹芝</v>
      </c>
      <c r="D90" s="4" t="str">
        <f t="shared" si="22"/>
        <v>女</v>
      </c>
    </row>
    <row r="91" spans="1:4" ht="15">
      <c r="A91" s="4">
        <v>89</v>
      </c>
      <c r="B91" s="4" t="s">
        <v>7</v>
      </c>
      <c r="C91" s="4" t="str">
        <f>"唐海强"</f>
        <v>唐海强</v>
      </c>
      <c r="D91" s="4" t="str">
        <f>"男"</f>
        <v>男</v>
      </c>
    </row>
    <row r="92" spans="1:4" ht="15">
      <c r="A92" s="4">
        <v>90</v>
      </c>
      <c r="B92" s="4" t="s">
        <v>7</v>
      </c>
      <c r="C92" s="4" t="str">
        <f>"符雪柔"</f>
        <v>符雪柔</v>
      </c>
      <c r="D92" s="4" t="str">
        <f aca="true" t="shared" si="23" ref="D92:D97">"女"</f>
        <v>女</v>
      </c>
    </row>
    <row r="93" spans="1:4" ht="15">
      <c r="A93" s="4">
        <v>91</v>
      </c>
      <c r="B93" s="4" t="s">
        <v>7</v>
      </c>
      <c r="C93" s="4" t="str">
        <f>"施国审"</f>
        <v>施国审</v>
      </c>
      <c r="D93" s="4" t="str">
        <f>"男"</f>
        <v>男</v>
      </c>
    </row>
    <row r="94" spans="1:4" ht="15">
      <c r="A94" s="4">
        <v>92</v>
      </c>
      <c r="B94" s="4" t="s">
        <v>7</v>
      </c>
      <c r="C94" s="4" t="str">
        <f>"符丽珠"</f>
        <v>符丽珠</v>
      </c>
      <c r="D94" s="4" t="str">
        <f t="shared" si="23"/>
        <v>女</v>
      </c>
    </row>
    <row r="95" spans="1:4" ht="15">
      <c r="A95" s="4">
        <v>93</v>
      </c>
      <c r="B95" s="4" t="s">
        <v>7</v>
      </c>
      <c r="C95" s="4" t="str">
        <f>"杨霖"</f>
        <v>杨霖</v>
      </c>
      <c r="D95" s="4" t="str">
        <f t="shared" si="23"/>
        <v>女</v>
      </c>
    </row>
    <row r="96" spans="1:4" ht="15">
      <c r="A96" s="4">
        <v>94</v>
      </c>
      <c r="B96" s="4" t="s">
        <v>7</v>
      </c>
      <c r="C96" s="4" t="str">
        <f>"王琪"</f>
        <v>王琪</v>
      </c>
      <c r="D96" s="4" t="str">
        <f t="shared" si="23"/>
        <v>女</v>
      </c>
    </row>
    <row r="97" spans="1:4" ht="15">
      <c r="A97" s="4">
        <v>95</v>
      </c>
      <c r="B97" s="4" t="s">
        <v>7</v>
      </c>
      <c r="C97" s="4" t="str">
        <f>"范妙莉"</f>
        <v>范妙莉</v>
      </c>
      <c r="D97" s="4" t="str">
        <f t="shared" si="23"/>
        <v>女</v>
      </c>
    </row>
    <row r="98" spans="1:4" ht="15">
      <c r="A98" s="4">
        <v>96</v>
      </c>
      <c r="B98" s="4" t="s">
        <v>7</v>
      </c>
      <c r="C98" s="4" t="str">
        <f>"王智"</f>
        <v>王智</v>
      </c>
      <c r="D98" s="4" t="str">
        <f>"男"</f>
        <v>男</v>
      </c>
    </row>
    <row r="99" spans="1:4" ht="15">
      <c r="A99" s="4">
        <v>97</v>
      </c>
      <c r="B99" s="4" t="s">
        <v>7</v>
      </c>
      <c r="C99" s="4" t="str">
        <f>"陈秋如"</f>
        <v>陈秋如</v>
      </c>
      <c r="D99" s="4" t="str">
        <f aca="true" t="shared" si="24" ref="D99:D105">"女"</f>
        <v>女</v>
      </c>
    </row>
    <row r="100" spans="1:4" ht="15">
      <c r="A100" s="4">
        <v>98</v>
      </c>
      <c r="B100" s="4" t="s">
        <v>7</v>
      </c>
      <c r="C100" s="4" t="str">
        <f>"陈卓尔"</f>
        <v>陈卓尔</v>
      </c>
      <c r="D100" s="4" t="str">
        <f t="shared" si="24"/>
        <v>女</v>
      </c>
    </row>
    <row r="101" spans="1:4" ht="15">
      <c r="A101" s="4">
        <v>99</v>
      </c>
      <c r="B101" s="4" t="s">
        <v>7</v>
      </c>
      <c r="C101" s="4" t="str">
        <f>"吴芝玲"</f>
        <v>吴芝玲</v>
      </c>
      <c r="D101" s="4" t="str">
        <f t="shared" si="24"/>
        <v>女</v>
      </c>
    </row>
    <row r="102" spans="1:4" ht="15">
      <c r="A102" s="4">
        <v>100</v>
      </c>
      <c r="B102" s="4" t="s">
        <v>7</v>
      </c>
      <c r="C102" s="4" t="str">
        <f>"王丽茜"</f>
        <v>王丽茜</v>
      </c>
      <c r="D102" s="4" t="str">
        <f t="shared" si="24"/>
        <v>女</v>
      </c>
    </row>
    <row r="103" spans="1:4" ht="15">
      <c r="A103" s="4">
        <v>101</v>
      </c>
      <c r="B103" s="4" t="s">
        <v>7</v>
      </c>
      <c r="C103" s="4" t="str">
        <f>"潘郑"</f>
        <v>潘郑</v>
      </c>
      <c r="D103" s="4" t="str">
        <f t="shared" si="24"/>
        <v>女</v>
      </c>
    </row>
    <row r="104" spans="1:4" ht="15">
      <c r="A104" s="4">
        <v>102</v>
      </c>
      <c r="B104" s="4" t="s">
        <v>7</v>
      </c>
      <c r="C104" s="4" t="str">
        <f>"巫仙群"</f>
        <v>巫仙群</v>
      </c>
      <c r="D104" s="4" t="str">
        <f t="shared" si="24"/>
        <v>女</v>
      </c>
    </row>
    <row r="105" spans="1:4" ht="15">
      <c r="A105" s="4">
        <v>103</v>
      </c>
      <c r="B105" s="4" t="s">
        <v>7</v>
      </c>
      <c r="C105" s="4" t="str">
        <f>"黄子芳"</f>
        <v>黄子芳</v>
      </c>
      <c r="D105" s="4" t="str">
        <f t="shared" si="24"/>
        <v>女</v>
      </c>
    </row>
    <row r="106" spans="1:4" ht="15">
      <c r="A106" s="4">
        <v>104</v>
      </c>
      <c r="B106" s="4" t="s">
        <v>7</v>
      </c>
      <c r="C106" s="4" t="str">
        <f>"刘映辉"</f>
        <v>刘映辉</v>
      </c>
      <c r="D106" s="4" t="str">
        <f>"男"</f>
        <v>男</v>
      </c>
    </row>
    <row r="107" spans="1:4" ht="15">
      <c r="A107" s="4">
        <v>105</v>
      </c>
      <c r="B107" s="4" t="s">
        <v>7</v>
      </c>
      <c r="C107" s="4" t="str">
        <f>"覃海林"</f>
        <v>覃海林</v>
      </c>
      <c r="D107" s="4" t="str">
        <f aca="true" t="shared" si="25" ref="D107:D110">"女"</f>
        <v>女</v>
      </c>
    </row>
    <row r="108" spans="1:4" ht="15">
      <c r="A108" s="4">
        <v>106</v>
      </c>
      <c r="B108" s="4" t="s">
        <v>7</v>
      </c>
      <c r="C108" s="4" t="str">
        <f>"梁嘉慧"</f>
        <v>梁嘉慧</v>
      </c>
      <c r="D108" s="4" t="str">
        <f t="shared" si="25"/>
        <v>女</v>
      </c>
    </row>
    <row r="109" spans="1:4" ht="15">
      <c r="A109" s="4">
        <v>107</v>
      </c>
      <c r="B109" s="4" t="s">
        <v>7</v>
      </c>
      <c r="C109" s="4" t="str">
        <f>"甘坤灵"</f>
        <v>甘坤灵</v>
      </c>
      <c r="D109" s="4" t="str">
        <f t="shared" si="25"/>
        <v>女</v>
      </c>
    </row>
    <row r="110" spans="1:4" ht="15">
      <c r="A110" s="4">
        <v>108</v>
      </c>
      <c r="B110" s="4" t="s">
        <v>7</v>
      </c>
      <c r="C110" s="4" t="str">
        <f>"吉玉群"</f>
        <v>吉玉群</v>
      </c>
      <c r="D110" s="4" t="str">
        <f t="shared" si="25"/>
        <v>女</v>
      </c>
    </row>
    <row r="111" spans="1:4" ht="15">
      <c r="A111" s="4">
        <v>109</v>
      </c>
      <c r="B111" s="4" t="s">
        <v>7</v>
      </c>
      <c r="C111" s="4" t="str">
        <f>"符东"</f>
        <v>符东</v>
      </c>
      <c r="D111" s="4" t="str">
        <f aca="true" t="shared" si="26" ref="D111:D115">"男"</f>
        <v>男</v>
      </c>
    </row>
    <row r="112" spans="1:4" ht="15">
      <c r="A112" s="4">
        <v>110</v>
      </c>
      <c r="B112" s="4" t="s">
        <v>7</v>
      </c>
      <c r="C112" s="4" t="str">
        <f>"王宏妍"</f>
        <v>王宏妍</v>
      </c>
      <c r="D112" s="4" t="str">
        <f aca="true" t="shared" si="27" ref="D112:D121">"女"</f>
        <v>女</v>
      </c>
    </row>
    <row r="113" spans="1:4" ht="15">
      <c r="A113" s="4">
        <v>111</v>
      </c>
      <c r="B113" s="4" t="s">
        <v>7</v>
      </c>
      <c r="C113" s="4" t="str">
        <f>"符丽芳"</f>
        <v>符丽芳</v>
      </c>
      <c r="D113" s="4" t="str">
        <f t="shared" si="27"/>
        <v>女</v>
      </c>
    </row>
    <row r="114" spans="1:4" ht="15">
      <c r="A114" s="4">
        <v>112</v>
      </c>
      <c r="B114" s="4" t="s">
        <v>7</v>
      </c>
      <c r="C114" s="4" t="str">
        <f>"王涛"</f>
        <v>王涛</v>
      </c>
      <c r="D114" s="4" t="str">
        <f t="shared" si="26"/>
        <v>男</v>
      </c>
    </row>
    <row r="115" spans="1:4" ht="15">
      <c r="A115" s="4">
        <v>113</v>
      </c>
      <c r="B115" s="4" t="s">
        <v>7</v>
      </c>
      <c r="C115" s="4" t="str">
        <f>"王丁旭"</f>
        <v>王丁旭</v>
      </c>
      <c r="D115" s="4" t="str">
        <f t="shared" si="26"/>
        <v>男</v>
      </c>
    </row>
    <row r="116" spans="1:4" ht="15">
      <c r="A116" s="4">
        <v>114</v>
      </c>
      <c r="B116" s="4" t="s">
        <v>7</v>
      </c>
      <c r="C116" s="4" t="str">
        <f>"王园园"</f>
        <v>王园园</v>
      </c>
      <c r="D116" s="4" t="str">
        <f t="shared" si="27"/>
        <v>女</v>
      </c>
    </row>
    <row r="117" spans="1:4" ht="15">
      <c r="A117" s="4">
        <v>115</v>
      </c>
      <c r="B117" s="4" t="s">
        <v>7</v>
      </c>
      <c r="C117" s="4" t="str">
        <f>"谢梅青"</f>
        <v>谢梅青</v>
      </c>
      <c r="D117" s="4" t="str">
        <f t="shared" si="27"/>
        <v>女</v>
      </c>
    </row>
    <row r="118" spans="1:4" ht="15">
      <c r="A118" s="4">
        <v>116</v>
      </c>
      <c r="B118" s="4" t="s">
        <v>7</v>
      </c>
      <c r="C118" s="4" t="str">
        <f>"黄晨"</f>
        <v>黄晨</v>
      </c>
      <c r="D118" s="4" t="str">
        <f t="shared" si="27"/>
        <v>女</v>
      </c>
    </row>
    <row r="119" spans="1:4" ht="15">
      <c r="A119" s="4">
        <v>117</v>
      </c>
      <c r="B119" s="4" t="s">
        <v>7</v>
      </c>
      <c r="C119" s="4" t="str">
        <f>"陆娟"</f>
        <v>陆娟</v>
      </c>
      <c r="D119" s="4" t="str">
        <f t="shared" si="27"/>
        <v>女</v>
      </c>
    </row>
    <row r="120" spans="1:4" ht="15">
      <c r="A120" s="4">
        <v>118</v>
      </c>
      <c r="B120" s="4" t="s">
        <v>7</v>
      </c>
      <c r="C120" s="4" t="str">
        <f>"陆珊"</f>
        <v>陆珊</v>
      </c>
      <c r="D120" s="4" t="str">
        <f t="shared" si="27"/>
        <v>女</v>
      </c>
    </row>
    <row r="121" spans="1:4" ht="15">
      <c r="A121" s="4">
        <v>119</v>
      </c>
      <c r="B121" s="4" t="s">
        <v>7</v>
      </c>
      <c r="C121" s="4" t="str">
        <f>"符小叶"</f>
        <v>符小叶</v>
      </c>
      <c r="D121" s="4" t="str">
        <f t="shared" si="27"/>
        <v>女</v>
      </c>
    </row>
    <row r="122" spans="1:4" ht="15">
      <c r="A122" s="4">
        <v>120</v>
      </c>
      <c r="B122" s="4" t="s">
        <v>7</v>
      </c>
      <c r="C122" s="4" t="str">
        <f>"黄承宝"</f>
        <v>黄承宝</v>
      </c>
      <c r="D122" s="4" t="str">
        <f>"男"</f>
        <v>男</v>
      </c>
    </row>
    <row r="123" spans="1:4" ht="15">
      <c r="A123" s="4">
        <v>121</v>
      </c>
      <c r="B123" s="4" t="s">
        <v>7</v>
      </c>
      <c r="C123" s="4" t="str">
        <f>"王英怀"</f>
        <v>王英怀</v>
      </c>
      <c r="D123" s="4" t="str">
        <f aca="true" t="shared" si="28" ref="D123:D128">"女"</f>
        <v>女</v>
      </c>
    </row>
    <row r="124" spans="1:4" ht="15">
      <c r="A124" s="4">
        <v>122</v>
      </c>
      <c r="B124" s="4" t="s">
        <v>7</v>
      </c>
      <c r="C124" s="4" t="str">
        <f>"王智慧"</f>
        <v>王智慧</v>
      </c>
      <c r="D124" s="4" t="str">
        <f t="shared" si="28"/>
        <v>女</v>
      </c>
    </row>
    <row r="125" spans="1:4" ht="15">
      <c r="A125" s="4">
        <v>123</v>
      </c>
      <c r="B125" s="4" t="s">
        <v>7</v>
      </c>
      <c r="C125" s="4" t="str">
        <f>"林振"</f>
        <v>林振</v>
      </c>
      <c r="D125" s="4" t="str">
        <f>"男"</f>
        <v>男</v>
      </c>
    </row>
    <row r="126" spans="1:4" ht="15">
      <c r="A126" s="4">
        <v>124</v>
      </c>
      <c r="B126" s="4" t="s">
        <v>7</v>
      </c>
      <c r="C126" s="4" t="str">
        <f>"羊洪滩"</f>
        <v>羊洪滩</v>
      </c>
      <c r="D126" s="4" t="str">
        <f t="shared" si="28"/>
        <v>女</v>
      </c>
    </row>
    <row r="127" spans="1:4" ht="15">
      <c r="A127" s="4">
        <v>125</v>
      </c>
      <c r="B127" s="4" t="s">
        <v>7</v>
      </c>
      <c r="C127" s="4" t="str">
        <f>"李惠"</f>
        <v>李惠</v>
      </c>
      <c r="D127" s="4" t="str">
        <f t="shared" si="28"/>
        <v>女</v>
      </c>
    </row>
    <row r="128" spans="1:4" ht="15">
      <c r="A128" s="4">
        <v>126</v>
      </c>
      <c r="B128" s="4" t="s">
        <v>7</v>
      </c>
      <c r="C128" s="4" t="str">
        <f>"张琳偲"</f>
        <v>张琳偲</v>
      </c>
      <c r="D128" s="4" t="str">
        <f t="shared" si="28"/>
        <v>女</v>
      </c>
    </row>
    <row r="129" spans="1:4" ht="15">
      <c r="A129" s="4">
        <v>127</v>
      </c>
      <c r="B129" s="4" t="s">
        <v>7</v>
      </c>
      <c r="C129" s="4" t="str">
        <f>"林明秀"</f>
        <v>林明秀</v>
      </c>
      <c r="D129" s="4" t="str">
        <f aca="true" t="shared" si="29" ref="D129:D133">"男"</f>
        <v>男</v>
      </c>
    </row>
    <row r="130" spans="1:4" ht="15">
      <c r="A130" s="4">
        <v>128</v>
      </c>
      <c r="B130" s="4" t="s">
        <v>7</v>
      </c>
      <c r="C130" s="4" t="str">
        <f>"梁恩雪"</f>
        <v>梁恩雪</v>
      </c>
      <c r="D130" s="4" t="str">
        <f>"女"</f>
        <v>女</v>
      </c>
    </row>
    <row r="131" spans="1:4" ht="15">
      <c r="A131" s="4">
        <v>129</v>
      </c>
      <c r="B131" s="4" t="s">
        <v>7</v>
      </c>
      <c r="C131" s="4" t="str">
        <f>"符洹"</f>
        <v>符洹</v>
      </c>
      <c r="D131" s="4" t="str">
        <f t="shared" si="29"/>
        <v>男</v>
      </c>
    </row>
    <row r="132" spans="1:4" ht="15">
      <c r="A132" s="4">
        <v>130</v>
      </c>
      <c r="B132" s="4" t="s">
        <v>7</v>
      </c>
      <c r="C132" s="4" t="str">
        <f>"符小弟"</f>
        <v>符小弟</v>
      </c>
      <c r="D132" s="4" t="str">
        <f t="shared" si="29"/>
        <v>男</v>
      </c>
    </row>
    <row r="133" spans="1:4" ht="15">
      <c r="A133" s="4">
        <v>131</v>
      </c>
      <c r="B133" s="4" t="s">
        <v>7</v>
      </c>
      <c r="C133" s="4" t="str">
        <f>"王形昌"</f>
        <v>王形昌</v>
      </c>
      <c r="D133" s="4" t="str">
        <f t="shared" si="29"/>
        <v>男</v>
      </c>
    </row>
    <row r="134" spans="1:4" ht="15">
      <c r="A134" s="4">
        <v>132</v>
      </c>
      <c r="B134" s="4" t="s">
        <v>7</v>
      </c>
      <c r="C134" s="4" t="str">
        <f>"曾丽婷"</f>
        <v>曾丽婷</v>
      </c>
      <c r="D134" s="4" t="str">
        <f aca="true" t="shared" si="30" ref="D134:D140">"女"</f>
        <v>女</v>
      </c>
    </row>
    <row r="135" spans="1:4" ht="15">
      <c r="A135" s="4">
        <v>133</v>
      </c>
      <c r="B135" s="4" t="s">
        <v>7</v>
      </c>
      <c r="C135" s="4" t="str">
        <f>"王杰"</f>
        <v>王杰</v>
      </c>
      <c r="D135" s="4" t="str">
        <f aca="true" t="shared" si="31" ref="D135:D137">"男"</f>
        <v>男</v>
      </c>
    </row>
    <row r="136" spans="1:4" ht="15">
      <c r="A136" s="4">
        <v>134</v>
      </c>
      <c r="B136" s="4" t="s">
        <v>7</v>
      </c>
      <c r="C136" s="4" t="str">
        <f>"李华琛"</f>
        <v>李华琛</v>
      </c>
      <c r="D136" s="4" t="str">
        <f t="shared" si="31"/>
        <v>男</v>
      </c>
    </row>
    <row r="137" spans="1:4" ht="15">
      <c r="A137" s="4">
        <v>135</v>
      </c>
      <c r="B137" s="4" t="s">
        <v>7</v>
      </c>
      <c r="C137" s="4" t="str">
        <f>"符会文"</f>
        <v>符会文</v>
      </c>
      <c r="D137" s="4" t="str">
        <f t="shared" si="31"/>
        <v>男</v>
      </c>
    </row>
    <row r="138" spans="1:4" ht="15">
      <c r="A138" s="4">
        <v>136</v>
      </c>
      <c r="B138" s="4" t="s">
        <v>7</v>
      </c>
      <c r="C138" s="4" t="str">
        <f>"邱娟娣"</f>
        <v>邱娟娣</v>
      </c>
      <c r="D138" s="4" t="str">
        <f t="shared" si="30"/>
        <v>女</v>
      </c>
    </row>
    <row r="139" spans="1:4" ht="15">
      <c r="A139" s="4">
        <v>137</v>
      </c>
      <c r="B139" s="4" t="s">
        <v>7</v>
      </c>
      <c r="C139" s="4" t="str">
        <f>"周信利"</f>
        <v>周信利</v>
      </c>
      <c r="D139" s="4" t="str">
        <f t="shared" si="30"/>
        <v>女</v>
      </c>
    </row>
    <row r="140" spans="1:4" ht="15">
      <c r="A140" s="4">
        <v>138</v>
      </c>
      <c r="B140" s="4" t="s">
        <v>7</v>
      </c>
      <c r="C140" s="4" t="str">
        <f>"符洪柳"</f>
        <v>符洪柳</v>
      </c>
      <c r="D140" s="4" t="str">
        <f t="shared" si="30"/>
        <v>女</v>
      </c>
    </row>
    <row r="141" spans="1:4" ht="15">
      <c r="A141" s="4">
        <v>139</v>
      </c>
      <c r="B141" s="4" t="s">
        <v>7</v>
      </c>
      <c r="C141" s="4" t="str">
        <f>"钟起鑫"</f>
        <v>钟起鑫</v>
      </c>
      <c r="D141" s="4" t="str">
        <f aca="true" t="shared" si="32" ref="D141:D145">"男"</f>
        <v>男</v>
      </c>
    </row>
    <row r="142" spans="1:4" ht="15">
      <c r="A142" s="4">
        <v>140</v>
      </c>
      <c r="B142" s="4" t="s">
        <v>7</v>
      </c>
      <c r="C142" s="4" t="str">
        <f>"羊嘉莉"</f>
        <v>羊嘉莉</v>
      </c>
      <c r="D142" s="4" t="str">
        <f aca="true" t="shared" si="33" ref="D142:D146">"女"</f>
        <v>女</v>
      </c>
    </row>
    <row r="143" spans="1:4" ht="15">
      <c r="A143" s="4">
        <v>141</v>
      </c>
      <c r="B143" s="4" t="s">
        <v>7</v>
      </c>
      <c r="C143" s="4" t="str">
        <f>"王昭"</f>
        <v>王昭</v>
      </c>
      <c r="D143" s="4" t="str">
        <f t="shared" si="32"/>
        <v>男</v>
      </c>
    </row>
    <row r="144" spans="1:4" ht="15">
      <c r="A144" s="4">
        <v>142</v>
      </c>
      <c r="B144" s="4" t="s">
        <v>7</v>
      </c>
      <c r="C144" s="4" t="str">
        <f>"张美虹"</f>
        <v>张美虹</v>
      </c>
      <c r="D144" s="4" t="str">
        <f t="shared" si="33"/>
        <v>女</v>
      </c>
    </row>
    <row r="145" spans="1:4" ht="15">
      <c r="A145" s="4">
        <v>143</v>
      </c>
      <c r="B145" s="4" t="s">
        <v>7</v>
      </c>
      <c r="C145" s="4" t="str">
        <f>"陈应科"</f>
        <v>陈应科</v>
      </c>
      <c r="D145" s="4" t="str">
        <f t="shared" si="32"/>
        <v>男</v>
      </c>
    </row>
    <row r="146" spans="1:4" ht="15">
      <c r="A146" s="4">
        <v>144</v>
      </c>
      <c r="B146" s="4" t="s">
        <v>7</v>
      </c>
      <c r="C146" s="4" t="str">
        <f>"符秋爱"</f>
        <v>符秋爱</v>
      </c>
      <c r="D146" s="4" t="str">
        <f t="shared" si="33"/>
        <v>女</v>
      </c>
    </row>
    <row r="147" spans="1:4" ht="15">
      <c r="A147" s="4">
        <v>145</v>
      </c>
      <c r="B147" s="4" t="s">
        <v>7</v>
      </c>
      <c r="C147" s="4" t="str">
        <f>"陈实"</f>
        <v>陈实</v>
      </c>
      <c r="D147" s="4" t="str">
        <f aca="true" t="shared" si="34" ref="D147:D152">"男"</f>
        <v>男</v>
      </c>
    </row>
    <row r="148" spans="1:4" ht="15">
      <c r="A148" s="4">
        <v>146</v>
      </c>
      <c r="B148" s="4" t="s">
        <v>7</v>
      </c>
      <c r="C148" s="4" t="str">
        <f>"王劲"</f>
        <v>王劲</v>
      </c>
      <c r="D148" s="4" t="str">
        <f t="shared" si="34"/>
        <v>男</v>
      </c>
    </row>
    <row r="149" spans="1:4" ht="15">
      <c r="A149" s="4">
        <v>147</v>
      </c>
      <c r="B149" s="4" t="s">
        <v>7</v>
      </c>
      <c r="C149" s="4" t="str">
        <f>"符晓艳"</f>
        <v>符晓艳</v>
      </c>
      <c r="D149" s="4" t="str">
        <f aca="true" t="shared" si="35" ref="D149:D157">"女"</f>
        <v>女</v>
      </c>
    </row>
    <row r="150" spans="1:4" ht="15">
      <c r="A150" s="4">
        <v>148</v>
      </c>
      <c r="B150" s="4" t="s">
        <v>7</v>
      </c>
      <c r="C150" s="4" t="str">
        <f>"马俊成"</f>
        <v>马俊成</v>
      </c>
      <c r="D150" s="4" t="str">
        <f t="shared" si="34"/>
        <v>男</v>
      </c>
    </row>
    <row r="151" spans="1:4" ht="15">
      <c r="A151" s="4">
        <v>149</v>
      </c>
      <c r="B151" s="4" t="s">
        <v>7</v>
      </c>
      <c r="C151" s="4" t="str">
        <f>"杨庆利"</f>
        <v>杨庆利</v>
      </c>
      <c r="D151" s="4" t="str">
        <f t="shared" si="34"/>
        <v>男</v>
      </c>
    </row>
    <row r="152" spans="1:4" ht="15">
      <c r="A152" s="4">
        <v>150</v>
      </c>
      <c r="B152" s="4" t="s">
        <v>7</v>
      </c>
      <c r="C152" s="4" t="str">
        <f>"陈信裕"</f>
        <v>陈信裕</v>
      </c>
      <c r="D152" s="4" t="str">
        <f t="shared" si="34"/>
        <v>男</v>
      </c>
    </row>
    <row r="153" spans="1:4" ht="15">
      <c r="A153" s="4">
        <v>151</v>
      </c>
      <c r="B153" s="4" t="s">
        <v>7</v>
      </c>
      <c r="C153" s="4" t="str">
        <f>"卓雯欣"</f>
        <v>卓雯欣</v>
      </c>
      <c r="D153" s="4" t="str">
        <f t="shared" si="35"/>
        <v>女</v>
      </c>
    </row>
    <row r="154" spans="1:4" ht="15">
      <c r="A154" s="4">
        <v>152</v>
      </c>
      <c r="B154" s="4" t="s">
        <v>7</v>
      </c>
      <c r="C154" s="4" t="str">
        <f>"罗玉"</f>
        <v>罗玉</v>
      </c>
      <c r="D154" s="4" t="str">
        <f t="shared" si="35"/>
        <v>女</v>
      </c>
    </row>
    <row r="155" spans="1:4" ht="15">
      <c r="A155" s="4">
        <v>153</v>
      </c>
      <c r="B155" s="4" t="s">
        <v>7</v>
      </c>
      <c r="C155" s="4" t="str">
        <f>"符海恋"</f>
        <v>符海恋</v>
      </c>
      <c r="D155" s="4" t="str">
        <f t="shared" si="35"/>
        <v>女</v>
      </c>
    </row>
    <row r="156" spans="1:4" ht="15">
      <c r="A156" s="4">
        <v>154</v>
      </c>
      <c r="B156" s="4" t="s">
        <v>7</v>
      </c>
      <c r="C156" s="4" t="str">
        <f>"刘洁"</f>
        <v>刘洁</v>
      </c>
      <c r="D156" s="4" t="str">
        <f t="shared" si="35"/>
        <v>女</v>
      </c>
    </row>
    <row r="157" spans="1:4" ht="15">
      <c r="A157" s="4">
        <v>155</v>
      </c>
      <c r="B157" s="4" t="s">
        <v>7</v>
      </c>
      <c r="C157" s="4" t="str">
        <f>"符淑婷"</f>
        <v>符淑婷</v>
      </c>
      <c r="D157" s="4" t="str">
        <f t="shared" si="35"/>
        <v>女</v>
      </c>
    </row>
    <row r="158" spans="1:4" ht="15">
      <c r="A158" s="4">
        <v>156</v>
      </c>
      <c r="B158" s="4" t="s">
        <v>7</v>
      </c>
      <c r="C158" s="4" t="str">
        <f>"肖泽城"</f>
        <v>肖泽城</v>
      </c>
      <c r="D158" s="4" t="str">
        <f>"男"</f>
        <v>男</v>
      </c>
    </row>
    <row r="159" spans="1:4" ht="15">
      <c r="A159" s="4">
        <v>157</v>
      </c>
      <c r="B159" s="4" t="s">
        <v>7</v>
      </c>
      <c r="C159" s="4" t="str">
        <f>"符佳"</f>
        <v>符佳</v>
      </c>
      <c r="D159" s="4" t="str">
        <f aca="true" t="shared" si="36" ref="D159:D163">"女"</f>
        <v>女</v>
      </c>
    </row>
    <row r="160" spans="1:4" ht="15">
      <c r="A160" s="4">
        <v>158</v>
      </c>
      <c r="B160" s="4" t="s">
        <v>7</v>
      </c>
      <c r="C160" s="4" t="str">
        <f>"符启蔚"</f>
        <v>符启蔚</v>
      </c>
      <c r="D160" s="4" t="str">
        <f aca="true" t="shared" si="37" ref="D160:D167">"男"</f>
        <v>男</v>
      </c>
    </row>
    <row r="161" spans="1:4" ht="15">
      <c r="A161" s="4">
        <v>159</v>
      </c>
      <c r="B161" s="4" t="s">
        <v>7</v>
      </c>
      <c r="C161" s="4" t="str">
        <f>"梁红"</f>
        <v>梁红</v>
      </c>
      <c r="D161" s="4" t="str">
        <f t="shared" si="36"/>
        <v>女</v>
      </c>
    </row>
    <row r="162" spans="1:4" ht="15">
      <c r="A162" s="4">
        <v>160</v>
      </c>
      <c r="B162" s="4" t="s">
        <v>7</v>
      </c>
      <c r="C162" s="4" t="str">
        <f>"张修娟"</f>
        <v>张修娟</v>
      </c>
      <c r="D162" s="4" t="str">
        <f t="shared" si="36"/>
        <v>女</v>
      </c>
    </row>
    <row r="163" spans="1:4" ht="15">
      <c r="A163" s="4">
        <v>161</v>
      </c>
      <c r="B163" s="4" t="s">
        <v>7</v>
      </c>
      <c r="C163" s="4" t="str">
        <f>"陈学嘉"</f>
        <v>陈学嘉</v>
      </c>
      <c r="D163" s="4" t="str">
        <f t="shared" si="36"/>
        <v>女</v>
      </c>
    </row>
    <row r="164" spans="1:4" ht="15">
      <c r="A164" s="4">
        <v>162</v>
      </c>
      <c r="B164" s="4" t="s">
        <v>7</v>
      </c>
      <c r="C164" s="4" t="str">
        <f>"符世侦"</f>
        <v>符世侦</v>
      </c>
      <c r="D164" s="4" t="str">
        <f t="shared" si="37"/>
        <v>男</v>
      </c>
    </row>
    <row r="165" spans="1:4" ht="15">
      <c r="A165" s="4">
        <v>163</v>
      </c>
      <c r="B165" s="4" t="s">
        <v>7</v>
      </c>
      <c r="C165" s="4" t="str">
        <f>"符峻挺"</f>
        <v>符峻挺</v>
      </c>
      <c r="D165" s="4" t="str">
        <f t="shared" si="37"/>
        <v>男</v>
      </c>
    </row>
    <row r="166" spans="1:4" ht="15">
      <c r="A166" s="4">
        <v>164</v>
      </c>
      <c r="B166" s="4" t="s">
        <v>8</v>
      </c>
      <c r="C166" s="4" t="str">
        <f>" 陈彬彬"</f>
        <v> 陈彬彬</v>
      </c>
      <c r="D166" s="4" t="str">
        <f t="shared" si="37"/>
        <v>男</v>
      </c>
    </row>
    <row r="167" spans="1:4" ht="15">
      <c r="A167" s="4">
        <v>165</v>
      </c>
      <c r="B167" s="4" t="s">
        <v>8</v>
      </c>
      <c r="C167" s="4" t="str">
        <f>"陈世珲"</f>
        <v>陈世珲</v>
      </c>
      <c r="D167" s="4" t="str">
        <f t="shared" si="37"/>
        <v>男</v>
      </c>
    </row>
    <row r="168" spans="1:4" ht="15">
      <c r="A168" s="4">
        <v>166</v>
      </c>
      <c r="B168" s="4" t="s">
        <v>8</v>
      </c>
      <c r="C168" s="4" t="str">
        <f>"郑祥花"</f>
        <v>郑祥花</v>
      </c>
      <c r="D168" s="4" t="str">
        <f aca="true" t="shared" si="38" ref="D168:D175">"女"</f>
        <v>女</v>
      </c>
    </row>
    <row r="169" spans="1:4" ht="15">
      <c r="A169" s="4">
        <v>167</v>
      </c>
      <c r="B169" s="4" t="s">
        <v>8</v>
      </c>
      <c r="C169" s="4" t="str">
        <f>"郭文珍"</f>
        <v>郭文珍</v>
      </c>
      <c r="D169" s="4" t="str">
        <f t="shared" si="38"/>
        <v>女</v>
      </c>
    </row>
    <row r="170" spans="1:4" ht="15">
      <c r="A170" s="4">
        <v>168</v>
      </c>
      <c r="B170" s="4" t="s">
        <v>8</v>
      </c>
      <c r="C170" s="4" t="str">
        <f>"唐鸿南"</f>
        <v>唐鸿南</v>
      </c>
      <c r="D170" s="4" t="str">
        <f>"男"</f>
        <v>男</v>
      </c>
    </row>
    <row r="171" spans="1:4" ht="15">
      <c r="A171" s="4">
        <v>169</v>
      </c>
      <c r="B171" s="4" t="s">
        <v>8</v>
      </c>
      <c r="C171" s="4" t="str">
        <f>"陈仕新"</f>
        <v>陈仕新</v>
      </c>
      <c r="D171" s="4" t="str">
        <f t="shared" si="38"/>
        <v>女</v>
      </c>
    </row>
    <row r="172" spans="1:4" ht="15">
      <c r="A172" s="4">
        <v>170</v>
      </c>
      <c r="B172" s="4" t="s">
        <v>8</v>
      </c>
      <c r="C172" s="4" t="str">
        <f>"莫华慧"</f>
        <v>莫华慧</v>
      </c>
      <c r="D172" s="4" t="str">
        <f t="shared" si="38"/>
        <v>女</v>
      </c>
    </row>
    <row r="173" spans="1:4" ht="15">
      <c r="A173" s="4">
        <v>171</v>
      </c>
      <c r="B173" s="4" t="s">
        <v>8</v>
      </c>
      <c r="C173" s="4" t="str">
        <f>"陈春霞"</f>
        <v>陈春霞</v>
      </c>
      <c r="D173" s="4" t="str">
        <f t="shared" si="38"/>
        <v>女</v>
      </c>
    </row>
    <row r="174" spans="1:4" ht="15">
      <c r="A174" s="4">
        <v>172</v>
      </c>
      <c r="B174" s="4" t="s">
        <v>8</v>
      </c>
      <c r="C174" s="4" t="str">
        <f>"严小玲"</f>
        <v>严小玲</v>
      </c>
      <c r="D174" s="4" t="str">
        <f t="shared" si="38"/>
        <v>女</v>
      </c>
    </row>
    <row r="175" spans="1:4" ht="15">
      <c r="A175" s="4">
        <v>173</v>
      </c>
      <c r="B175" s="4" t="s">
        <v>8</v>
      </c>
      <c r="C175" s="4" t="str">
        <f>"钟樊"</f>
        <v>钟樊</v>
      </c>
      <c r="D175" s="4" t="str">
        <f t="shared" si="38"/>
        <v>女</v>
      </c>
    </row>
    <row r="176" spans="1:4" ht="15">
      <c r="A176" s="4">
        <v>174</v>
      </c>
      <c r="B176" s="4" t="s">
        <v>8</v>
      </c>
      <c r="C176" s="4" t="str">
        <f>"官宏朝"</f>
        <v>官宏朝</v>
      </c>
      <c r="D176" s="4" t="str">
        <f aca="true" t="shared" si="39" ref="D176:D181">"男"</f>
        <v>男</v>
      </c>
    </row>
    <row r="177" spans="1:4" ht="15">
      <c r="A177" s="4">
        <v>175</v>
      </c>
      <c r="B177" s="4" t="s">
        <v>8</v>
      </c>
      <c r="C177" s="4" t="str">
        <f>"林芸"</f>
        <v>林芸</v>
      </c>
      <c r="D177" s="4" t="str">
        <f aca="true" t="shared" si="40" ref="D177:D190">"女"</f>
        <v>女</v>
      </c>
    </row>
    <row r="178" spans="1:4" ht="15">
      <c r="A178" s="4">
        <v>176</v>
      </c>
      <c r="B178" s="4" t="s">
        <v>8</v>
      </c>
      <c r="C178" s="4" t="str">
        <f>"文小静"</f>
        <v>文小静</v>
      </c>
      <c r="D178" s="4" t="str">
        <f t="shared" si="40"/>
        <v>女</v>
      </c>
    </row>
    <row r="179" spans="1:4" ht="15">
      <c r="A179" s="4">
        <v>177</v>
      </c>
      <c r="B179" s="4" t="s">
        <v>8</v>
      </c>
      <c r="C179" s="4" t="str">
        <f>"杨武"</f>
        <v>杨武</v>
      </c>
      <c r="D179" s="4" t="str">
        <f t="shared" si="39"/>
        <v>男</v>
      </c>
    </row>
    <row r="180" spans="1:4" ht="15">
      <c r="A180" s="4">
        <v>178</v>
      </c>
      <c r="B180" s="4" t="s">
        <v>8</v>
      </c>
      <c r="C180" s="4" t="str">
        <f>"李向城"</f>
        <v>李向城</v>
      </c>
      <c r="D180" s="4" t="str">
        <f t="shared" si="39"/>
        <v>男</v>
      </c>
    </row>
    <row r="181" spans="1:4" ht="15">
      <c r="A181" s="4">
        <v>179</v>
      </c>
      <c r="B181" s="4" t="s">
        <v>8</v>
      </c>
      <c r="C181" s="4" t="str">
        <f>"董好安"</f>
        <v>董好安</v>
      </c>
      <c r="D181" s="4" t="str">
        <f t="shared" si="39"/>
        <v>男</v>
      </c>
    </row>
    <row r="182" spans="1:4" ht="15">
      <c r="A182" s="4">
        <v>180</v>
      </c>
      <c r="B182" s="4" t="s">
        <v>8</v>
      </c>
      <c r="C182" s="4" t="str">
        <f>"吴清娇"</f>
        <v>吴清娇</v>
      </c>
      <c r="D182" s="4" t="str">
        <f t="shared" si="40"/>
        <v>女</v>
      </c>
    </row>
    <row r="183" spans="1:4" ht="15">
      <c r="A183" s="4">
        <v>181</v>
      </c>
      <c r="B183" s="4" t="s">
        <v>8</v>
      </c>
      <c r="C183" s="4" t="str">
        <f>"文韵"</f>
        <v>文韵</v>
      </c>
      <c r="D183" s="4" t="str">
        <f t="shared" si="40"/>
        <v>女</v>
      </c>
    </row>
    <row r="184" spans="1:4" ht="15">
      <c r="A184" s="4">
        <v>182</v>
      </c>
      <c r="B184" s="4" t="s">
        <v>8</v>
      </c>
      <c r="C184" s="4" t="str">
        <f>"符永佳"</f>
        <v>符永佳</v>
      </c>
      <c r="D184" s="4" t="str">
        <f t="shared" si="40"/>
        <v>女</v>
      </c>
    </row>
    <row r="185" spans="1:4" ht="15">
      <c r="A185" s="4">
        <v>183</v>
      </c>
      <c r="B185" s="4" t="s">
        <v>8</v>
      </c>
      <c r="C185" s="4" t="str">
        <f>"廖雪冰"</f>
        <v>廖雪冰</v>
      </c>
      <c r="D185" s="4" t="str">
        <f t="shared" si="40"/>
        <v>女</v>
      </c>
    </row>
    <row r="186" spans="1:4" ht="15">
      <c r="A186" s="4">
        <v>184</v>
      </c>
      <c r="B186" s="4" t="s">
        <v>8</v>
      </c>
      <c r="C186" s="4" t="str">
        <f>"颜唐琳"</f>
        <v>颜唐琳</v>
      </c>
      <c r="D186" s="4" t="str">
        <f t="shared" si="40"/>
        <v>女</v>
      </c>
    </row>
    <row r="187" spans="1:4" ht="15">
      <c r="A187" s="4">
        <v>185</v>
      </c>
      <c r="B187" s="4" t="s">
        <v>8</v>
      </c>
      <c r="C187" s="4" t="str">
        <f>"郑元园"</f>
        <v>郑元园</v>
      </c>
      <c r="D187" s="4" t="str">
        <f t="shared" si="40"/>
        <v>女</v>
      </c>
    </row>
    <row r="188" spans="1:4" ht="15">
      <c r="A188" s="4">
        <v>186</v>
      </c>
      <c r="B188" s="4" t="s">
        <v>8</v>
      </c>
      <c r="C188" s="4" t="str">
        <f>"高程美"</f>
        <v>高程美</v>
      </c>
      <c r="D188" s="4" t="str">
        <f t="shared" si="40"/>
        <v>女</v>
      </c>
    </row>
    <row r="189" spans="1:4" ht="15">
      <c r="A189" s="4">
        <v>187</v>
      </c>
      <c r="B189" s="4" t="s">
        <v>8</v>
      </c>
      <c r="C189" s="4" t="str">
        <f>"符尚玲"</f>
        <v>符尚玲</v>
      </c>
      <c r="D189" s="4" t="str">
        <f t="shared" si="40"/>
        <v>女</v>
      </c>
    </row>
    <row r="190" spans="1:4" ht="15">
      <c r="A190" s="4">
        <v>188</v>
      </c>
      <c r="B190" s="4" t="s">
        <v>8</v>
      </c>
      <c r="C190" s="4" t="str">
        <f>"李敏"</f>
        <v>李敏</v>
      </c>
      <c r="D190" s="4" t="str">
        <f t="shared" si="40"/>
        <v>女</v>
      </c>
    </row>
    <row r="191" spans="1:4" ht="15">
      <c r="A191" s="4">
        <v>189</v>
      </c>
      <c r="B191" s="4" t="s">
        <v>8</v>
      </c>
      <c r="C191" s="4" t="str">
        <f>"莫照印"</f>
        <v>莫照印</v>
      </c>
      <c r="D191" s="4" t="str">
        <f>"男"</f>
        <v>男</v>
      </c>
    </row>
    <row r="192" spans="1:4" ht="15">
      <c r="A192" s="4">
        <v>190</v>
      </c>
      <c r="B192" s="4" t="s">
        <v>8</v>
      </c>
      <c r="C192" s="4" t="str">
        <f>"王金秀"</f>
        <v>王金秀</v>
      </c>
      <c r="D192" s="4" t="str">
        <f aca="true" t="shared" si="41" ref="D192:D196">"女"</f>
        <v>女</v>
      </c>
    </row>
    <row r="193" spans="1:4" ht="15">
      <c r="A193" s="4">
        <v>191</v>
      </c>
      <c r="B193" s="4" t="s">
        <v>8</v>
      </c>
      <c r="C193" s="4" t="str">
        <f>"薛妹丹"</f>
        <v>薛妹丹</v>
      </c>
      <c r="D193" s="4" t="str">
        <f t="shared" si="41"/>
        <v>女</v>
      </c>
    </row>
    <row r="194" spans="1:4" ht="15">
      <c r="A194" s="4">
        <v>192</v>
      </c>
      <c r="B194" s="4" t="s">
        <v>8</v>
      </c>
      <c r="C194" s="4" t="str">
        <f>"谢宝卿"</f>
        <v>谢宝卿</v>
      </c>
      <c r="D194" s="4" t="str">
        <f t="shared" si="41"/>
        <v>女</v>
      </c>
    </row>
    <row r="195" spans="1:4" ht="15">
      <c r="A195" s="4">
        <v>193</v>
      </c>
      <c r="B195" s="4" t="s">
        <v>8</v>
      </c>
      <c r="C195" s="4" t="str">
        <f>"农丽圆"</f>
        <v>农丽圆</v>
      </c>
      <c r="D195" s="4" t="str">
        <f t="shared" si="41"/>
        <v>女</v>
      </c>
    </row>
    <row r="196" spans="1:4" ht="15">
      <c r="A196" s="4">
        <v>194</v>
      </c>
      <c r="B196" s="4" t="s">
        <v>8</v>
      </c>
      <c r="C196" s="4" t="str">
        <f>"赵毓炎"</f>
        <v>赵毓炎</v>
      </c>
      <c r="D196" s="4" t="str">
        <f t="shared" si="41"/>
        <v>女</v>
      </c>
    </row>
    <row r="197" spans="1:4" ht="15">
      <c r="A197" s="4">
        <v>195</v>
      </c>
      <c r="B197" s="4" t="s">
        <v>8</v>
      </c>
      <c r="C197" s="4" t="str">
        <f>"钟运权"</f>
        <v>钟运权</v>
      </c>
      <c r="D197" s="4" t="str">
        <f aca="true" t="shared" si="42" ref="D197:D200">"男"</f>
        <v>男</v>
      </c>
    </row>
    <row r="198" spans="1:4" ht="15">
      <c r="A198" s="4">
        <v>196</v>
      </c>
      <c r="B198" s="4" t="s">
        <v>8</v>
      </c>
      <c r="C198" s="4" t="str">
        <f>"尹宁"</f>
        <v>尹宁</v>
      </c>
      <c r="D198" s="4" t="str">
        <f t="shared" si="42"/>
        <v>男</v>
      </c>
    </row>
    <row r="199" spans="1:4" ht="15">
      <c r="A199" s="4">
        <v>197</v>
      </c>
      <c r="B199" s="4" t="s">
        <v>8</v>
      </c>
      <c r="C199" s="4" t="str">
        <f>"余伟娴"</f>
        <v>余伟娴</v>
      </c>
      <c r="D199" s="4" t="str">
        <f aca="true" t="shared" si="43" ref="D199:D203">"女"</f>
        <v>女</v>
      </c>
    </row>
    <row r="200" spans="1:4" ht="15">
      <c r="A200" s="4">
        <v>198</v>
      </c>
      <c r="B200" s="4" t="s">
        <v>8</v>
      </c>
      <c r="C200" s="4" t="str">
        <f>"麦彦礼"</f>
        <v>麦彦礼</v>
      </c>
      <c r="D200" s="4" t="str">
        <f t="shared" si="42"/>
        <v>男</v>
      </c>
    </row>
    <row r="201" spans="1:4" ht="15">
      <c r="A201" s="4">
        <v>199</v>
      </c>
      <c r="B201" s="4" t="s">
        <v>8</v>
      </c>
      <c r="C201" s="4" t="str">
        <f>"陈辉苗"</f>
        <v>陈辉苗</v>
      </c>
      <c r="D201" s="4" t="str">
        <f t="shared" si="43"/>
        <v>女</v>
      </c>
    </row>
    <row r="202" spans="1:4" ht="15">
      <c r="A202" s="4">
        <v>200</v>
      </c>
      <c r="B202" s="4" t="s">
        <v>8</v>
      </c>
      <c r="C202" s="4" t="str">
        <f>"薛秋梅"</f>
        <v>薛秋梅</v>
      </c>
      <c r="D202" s="4" t="str">
        <f t="shared" si="43"/>
        <v>女</v>
      </c>
    </row>
    <row r="203" spans="1:4" ht="15">
      <c r="A203" s="4">
        <v>201</v>
      </c>
      <c r="B203" s="4" t="s">
        <v>8</v>
      </c>
      <c r="C203" s="4" t="str">
        <f>"吴曼妃"</f>
        <v>吴曼妃</v>
      </c>
      <c r="D203" s="4" t="str">
        <f t="shared" si="43"/>
        <v>女</v>
      </c>
    </row>
    <row r="204" spans="1:4" ht="15">
      <c r="A204" s="4">
        <v>202</v>
      </c>
      <c r="B204" s="4" t="s">
        <v>8</v>
      </c>
      <c r="C204" s="4" t="str">
        <f>"何万常"</f>
        <v>何万常</v>
      </c>
      <c r="D204" s="4" t="str">
        <f aca="true" t="shared" si="44" ref="D204:D207">"男"</f>
        <v>男</v>
      </c>
    </row>
    <row r="205" spans="1:4" ht="15">
      <c r="A205" s="4">
        <v>203</v>
      </c>
      <c r="B205" s="4" t="s">
        <v>8</v>
      </c>
      <c r="C205" s="4" t="str">
        <f>"关泽智"</f>
        <v>关泽智</v>
      </c>
      <c r="D205" s="4" t="str">
        <f t="shared" si="44"/>
        <v>男</v>
      </c>
    </row>
    <row r="206" spans="1:4" ht="15">
      <c r="A206" s="4">
        <v>204</v>
      </c>
      <c r="B206" s="4" t="s">
        <v>8</v>
      </c>
      <c r="C206" s="4" t="str">
        <f>"韩颖琳"</f>
        <v>韩颖琳</v>
      </c>
      <c r="D206" s="4" t="str">
        <f aca="true" t="shared" si="45" ref="D206:D210">"女"</f>
        <v>女</v>
      </c>
    </row>
    <row r="207" spans="1:4" ht="15">
      <c r="A207" s="4">
        <v>205</v>
      </c>
      <c r="B207" s="4" t="s">
        <v>8</v>
      </c>
      <c r="C207" s="4" t="str">
        <f>"林晖程"</f>
        <v>林晖程</v>
      </c>
      <c r="D207" s="4" t="str">
        <f t="shared" si="44"/>
        <v>男</v>
      </c>
    </row>
    <row r="208" spans="1:4" ht="15">
      <c r="A208" s="4">
        <v>206</v>
      </c>
      <c r="B208" s="4" t="s">
        <v>8</v>
      </c>
      <c r="C208" s="4" t="str">
        <f>"陈福月"</f>
        <v>陈福月</v>
      </c>
      <c r="D208" s="4" t="str">
        <f t="shared" si="45"/>
        <v>女</v>
      </c>
    </row>
    <row r="209" spans="1:4" ht="15">
      <c r="A209" s="4">
        <v>207</v>
      </c>
      <c r="B209" s="4" t="s">
        <v>8</v>
      </c>
      <c r="C209" s="4" t="str">
        <f>"陈运"</f>
        <v>陈运</v>
      </c>
      <c r="D209" s="4" t="str">
        <f aca="true" t="shared" si="46" ref="D209:D214">"男"</f>
        <v>男</v>
      </c>
    </row>
    <row r="210" spans="1:4" ht="15">
      <c r="A210" s="4">
        <v>208</v>
      </c>
      <c r="B210" s="4" t="s">
        <v>8</v>
      </c>
      <c r="C210" s="4" t="str">
        <f>"杨玲"</f>
        <v>杨玲</v>
      </c>
      <c r="D210" s="4" t="str">
        <f t="shared" si="45"/>
        <v>女</v>
      </c>
    </row>
    <row r="211" spans="1:4" ht="15">
      <c r="A211" s="4">
        <v>209</v>
      </c>
      <c r="B211" s="4" t="s">
        <v>8</v>
      </c>
      <c r="C211" s="4" t="str">
        <f>"邢贞权"</f>
        <v>邢贞权</v>
      </c>
      <c r="D211" s="4" t="str">
        <f t="shared" si="46"/>
        <v>男</v>
      </c>
    </row>
    <row r="212" spans="1:4" ht="15">
      <c r="A212" s="4">
        <v>210</v>
      </c>
      <c r="B212" s="4" t="s">
        <v>8</v>
      </c>
      <c r="C212" s="4" t="str">
        <f>"许玉婷"</f>
        <v>许玉婷</v>
      </c>
      <c r="D212" s="4" t="str">
        <f aca="true" t="shared" si="47" ref="D212:D217">"女"</f>
        <v>女</v>
      </c>
    </row>
    <row r="213" spans="1:4" ht="15">
      <c r="A213" s="4">
        <v>211</v>
      </c>
      <c r="B213" s="4" t="s">
        <v>8</v>
      </c>
      <c r="C213" s="4" t="str">
        <f>"陈冰"</f>
        <v>陈冰</v>
      </c>
      <c r="D213" s="4" t="str">
        <f t="shared" si="47"/>
        <v>女</v>
      </c>
    </row>
    <row r="214" spans="1:4" ht="15">
      <c r="A214" s="4">
        <v>212</v>
      </c>
      <c r="B214" s="4" t="s">
        <v>8</v>
      </c>
      <c r="C214" s="4" t="str">
        <f>"雷扬"</f>
        <v>雷扬</v>
      </c>
      <c r="D214" s="4" t="str">
        <f t="shared" si="46"/>
        <v>男</v>
      </c>
    </row>
    <row r="215" spans="1:4" ht="15">
      <c r="A215" s="4">
        <v>213</v>
      </c>
      <c r="B215" s="4" t="s">
        <v>8</v>
      </c>
      <c r="C215" s="4" t="str">
        <f>"黄芳南"</f>
        <v>黄芳南</v>
      </c>
      <c r="D215" s="4" t="str">
        <f t="shared" si="47"/>
        <v>女</v>
      </c>
    </row>
    <row r="216" spans="1:4" ht="15">
      <c r="A216" s="4">
        <v>214</v>
      </c>
      <c r="B216" s="4" t="s">
        <v>8</v>
      </c>
      <c r="C216" s="4" t="str">
        <f>"彭炽"</f>
        <v>彭炽</v>
      </c>
      <c r="D216" s="4" t="str">
        <f t="shared" si="47"/>
        <v>女</v>
      </c>
    </row>
    <row r="217" spans="1:4" ht="15">
      <c r="A217" s="4">
        <v>215</v>
      </c>
      <c r="B217" s="4" t="s">
        <v>8</v>
      </c>
      <c r="C217" s="4" t="str">
        <f>"卢正飞"</f>
        <v>卢正飞</v>
      </c>
      <c r="D217" s="4" t="str">
        <f t="shared" si="47"/>
        <v>女</v>
      </c>
    </row>
    <row r="218" spans="1:4" ht="15">
      <c r="A218" s="4">
        <v>216</v>
      </c>
      <c r="B218" s="4" t="s">
        <v>8</v>
      </c>
      <c r="C218" s="4" t="str">
        <f>"周书昊"</f>
        <v>周书昊</v>
      </c>
      <c r="D218" s="4" t="str">
        <f aca="true" t="shared" si="48" ref="D218:D223">"男"</f>
        <v>男</v>
      </c>
    </row>
    <row r="219" spans="1:4" ht="15">
      <c r="A219" s="4">
        <v>217</v>
      </c>
      <c r="B219" s="4" t="s">
        <v>8</v>
      </c>
      <c r="C219" s="4" t="str">
        <f>"刘文芳"</f>
        <v>刘文芳</v>
      </c>
      <c r="D219" s="4" t="str">
        <f aca="true" t="shared" si="49" ref="D219:D222">"女"</f>
        <v>女</v>
      </c>
    </row>
    <row r="220" spans="1:4" ht="15">
      <c r="A220" s="4">
        <v>218</v>
      </c>
      <c r="B220" s="4" t="s">
        <v>8</v>
      </c>
      <c r="C220" s="4" t="str">
        <f>"周子翀"</f>
        <v>周子翀</v>
      </c>
      <c r="D220" s="4" t="str">
        <f t="shared" si="48"/>
        <v>男</v>
      </c>
    </row>
    <row r="221" spans="1:4" ht="15">
      <c r="A221" s="4">
        <v>219</v>
      </c>
      <c r="B221" s="4" t="s">
        <v>8</v>
      </c>
      <c r="C221" s="4" t="str">
        <f>"闵绮霜"</f>
        <v>闵绮霜</v>
      </c>
      <c r="D221" s="4" t="str">
        <f t="shared" si="49"/>
        <v>女</v>
      </c>
    </row>
    <row r="222" spans="1:4" ht="15">
      <c r="A222" s="4">
        <v>220</v>
      </c>
      <c r="B222" s="4" t="s">
        <v>8</v>
      </c>
      <c r="C222" s="4" t="str">
        <f>"林志雅"</f>
        <v>林志雅</v>
      </c>
      <c r="D222" s="4" t="str">
        <f t="shared" si="49"/>
        <v>女</v>
      </c>
    </row>
    <row r="223" spans="1:4" ht="15">
      <c r="A223" s="4">
        <v>221</v>
      </c>
      <c r="B223" s="4" t="s">
        <v>8</v>
      </c>
      <c r="C223" s="4" t="str">
        <f>"符祥策"</f>
        <v>符祥策</v>
      </c>
      <c r="D223" s="4" t="str">
        <f t="shared" si="48"/>
        <v>男</v>
      </c>
    </row>
    <row r="224" spans="1:4" ht="15">
      <c r="A224" s="4">
        <v>222</v>
      </c>
      <c r="B224" s="4" t="s">
        <v>8</v>
      </c>
      <c r="C224" s="4" t="str">
        <f>"杨小婵"</f>
        <v>杨小婵</v>
      </c>
      <c r="D224" s="4" t="str">
        <f aca="true" t="shared" si="50" ref="D224:D230">"女"</f>
        <v>女</v>
      </c>
    </row>
    <row r="225" spans="1:4" ht="15">
      <c r="A225" s="4">
        <v>223</v>
      </c>
      <c r="B225" s="4" t="s">
        <v>8</v>
      </c>
      <c r="C225" s="4" t="str">
        <f>"何书雯"</f>
        <v>何书雯</v>
      </c>
      <c r="D225" s="4" t="str">
        <f t="shared" si="50"/>
        <v>女</v>
      </c>
    </row>
    <row r="226" spans="1:4" ht="15">
      <c r="A226" s="4">
        <v>224</v>
      </c>
      <c r="B226" s="4" t="s">
        <v>8</v>
      </c>
      <c r="C226" s="4" t="str">
        <f>"林忠诚"</f>
        <v>林忠诚</v>
      </c>
      <c r="D226" s="4" t="str">
        <f>"男"</f>
        <v>男</v>
      </c>
    </row>
    <row r="227" spans="1:4" ht="15">
      <c r="A227" s="4">
        <v>225</v>
      </c>
      <c r="B227" s="4" t="s">
        <v>8</v>
      </c>
      <c r="C227" s="4" t="str">
        <f>"文丽蔚"</f>
        <v>文丽蔚</v>
      </c>
      <c r="D227" s="4" t="str">
        <f t="shared" si="50"/>
        <v>女</v>
      </c>
    </row>
    <row r="228" spans="1:4" ht="15">
      <c r="A228" s="4">
        <v>226</v>
      </c>
      <c r="B228" s="4" t="s">
        <v>8</v>
      </c>
      <c r="C228" s="4" t="str">
        <f>"茅传芳"</f>
        <v>茅传芳</v>
      </c>
      <c r="D228" s="4" t="str">
        <f t="shared" si="50"/>
        <v>女</v>
      </c>
    </row>
    <row r="229" spans="1:4" ht="15">
      <c r="A229" s="4">
        <v>227</v>
      </c>
      <c r="B229" s="4" t="s">
        <v>8</v>
      </c>
      <c r="C229" s="4" t="str">
        <f>"胡微微"</f>
        <v>胡微微</v>
      </c>
      <c r="D229" s="4" t="str">
        <f t="shared" si="50"/>
        <v>女</v>
      </c>
    </row>
    <row r="230" spans="1:4" ht="15">
      <c r="A230" s="4">
        <v>228</v>
      </c>
      <c r="B230" s="4" t="s">
        <v>8</v>
      </c>
      <c r="C230" s="4" t="str">
        <f>"陈定红"</f>
        <v>陈定红</v>
      </c>
      <c r="D230" s="4" t="str">
        <f t="shared" si="50"/>
        <v>女</v>
      </c>
    </row>
    <row r="231" spans="1:4" ht="15">
      <c r="A231" s="4">
        <v>229</v>
      </c>
      <c r="B231" s="4" t="s">
        <v>8</v>
      </c>
      <c r="C231" s="4" t="str">
        <f>"陈纪炎"</f>
        <v>陈纪炎</v>
      </c>
      <c r="D231" s="4" t="str">
        <f>"男"</f>
        <v>男</v>
      </c>
    </row>
    <row r="232" spans="1:4" ht="15">
      <c r="A232" s="4">
        <v>230</v>
      </c>
      <c r="B232" s="4" t="s">
        <v>8</v>
      </c>
      <c r="C232" s="4" t="str">
        <f>"邓巧依"</f>
        <v>邓巧依</v>
      </c>
      <c r="D232" s="4" t="str">
        <f aca="true" t="shared" si="51" ref="D232:D238">"女"</f>
        <v>女</v>
      </c>
    </row>
    <row r="233" spans="1:4" ht="15">
      <c r="A233" s="4">
        <v>231</v>
      </c>
      <c r="B233" s="4" t="s">
        <v>8</v>
      </c>
      <c r="C233" s="4" t="str">
        <f>"毋昆"</f>
        <v>毋昆</v>
      </c>
      <c r="D233" s="4" t="str">
        <f>"男"</f>
        <v>男</v>
      </c>
    </row>
    <row r="234" spans="1:4" ht="15">
      <c r="A234" s="4">
        <v>232</v>
      </c>
      <c r="B234" s="4" t="s">
        <v>8</v>
      </c>
      <c r="C234" s="4" t="str">
        <f>"李丹桂"</f>
        <v>李丹桂</v>
      </c>
      <c r="D234" s="4" t="str">
        <f t="shared" si="51"/>
        <v>女</v>
      </c>
    </row>
    <row r="235" spans="1:4" ht="15">
      <c r="A235" s="4">
        <v>233</v>
      </c>
      <c r="B235" s="4" t="s">
        <v>8</v>
      </c>
      <c r="C235" s="4" t="str">
        <f>"林香元"</f>
        <v>林香元</v>
      </c>
      <c r="D235" s="4" t="str">
        <f t="shared" si="51"/>
        <v>女</v>
      </c>
    </row>
    <row r="236" spans="1:4" ht="15">
      <c r="A236" s="4">
        <v>234</v>
      </c>
      <c r="B236" s="4" t="s">
        <v>8</v>
      </c>
      <c r="C236" s="4" t="str">
        <f>"符桂丹"</f>
        <v>符桂丹</v>
      </c>
      <c r="D236" s="4" t="str">
        <f t="shared" si="51"/>
        <v>女</v>
      </c>
    </row>
    <row r="237" spans="1:4" ht="15">
      <c r="A237" s="4">
        <v>235</v>
      </c>
      <c r="B237" s="4" t="s">
        <v>8</v>
      </c>
      <c r="C237" s="4" t="str">
        <f>"王冬玲"</f>
        <v>王冬玲</v>
      </c>
      <c r="D237" s="4" t="str">
        <f t="shared" si="51"/>
        <v>女</v>
      </c>
    </row>
    <row r="238" spans="1:4" ht="15">
      <c r="A238" s="4">
        <v>236</v>
      </c>
      <c r="B238" s="4" t="s">
        <v>8</v>
      </c>
      <c r="C238" s="4" t="str">
        <f>"蔡丹燕"</f>
        <v>蔡丹燕</v>
      </c>
      <c r="D238" s="4" t="str">
        <f t="shared" si="51"/>
        <v>女</v>
      </c>
    </row>
    <row r="239" spans="1:4" ht="15">
      <c r="A239" s="4">
        <v>237</v>
      </c>
      <c r="B239" s="4" t="s">
        <v>8</v>
      </c>
      <c r="C239" s="4" t="str">
        <f>"李勇志"</f>
        <v>李勇志</v>
      </c>
      <c r="D239" s="4" t="str">
        <f>"男"</f>
        <v>男</v>
      </c>
    </row>
    <row r="240" spans="1:4" ht="15">
      <c r="A240" s="4">
        <v>238</v>
      </c>
      <c r="B240" s="4" t="s">
        <v>8</v>
      </c>
      <c r="C240" s="4" t="str">
        <f>"刘祥兰"</f>
        <v>刘祥兰</v>
      </c>
      <c r="D240" s="4" t="str">
        <f aca="true" t="shared" si="52" ref="D240:D244">"女"</f>
        <v>女</v>
      </c>
    </row>
    <row r="241" spans="1:4" ht="15">
      <c r="A241" s="4">
        <v>239</v>
      </c>
      <c r="B241" s="4" t="s">
        <v>8</v>
      </c>
      <c r="C241" s="4" t="str">
        <f>"万海波"</f>
        <v>万海波</v>
      </c>
      <c r="D241" s="4" t="str">
        <f>"男"</f>
        <v>男</v>
      </c>
    </row>
    <row r="242" spans="1:4" ht="15">
      <c r="A242" s="4">
        <v>240</v>
      </c>
      <c r="B242" s="4" t="s">
        <v>8</v>
      </c>
      <c r="C242" s="4" t="str">
        <f>"王芳玉"</f>
        <v>王芳玉</v>
      </c>
      <c r="D242" s="4" t="str">
        <f t="shared" si="52"/>
        <v>女</v>
      </c>
    </row>
    <row r="243" spans="1:4" ht="15">
      <c r="A243" s="4">
        <v>241</v>
      </c>
      <c r="B243" s="4" t="s">
        <v>8</v>
      </c>
      <c r="C243" s="4" t="str">
        <f>"郑倩钰"</f>
        <v>郑倩钰</v>
      </c>
      <c r="D243" s="4" t="str">
        <f t="shared" si="52"/>
        <v>女</v>
      </c>
    </row>
    <row r="244" spans="1:4" ht="15">
      <c r="A244" s="4">
        <v>242</v>
      </c>
      <c r="B244" s="4" t="s">
        <v>8</v>
      </c>
      <c r="C244" s="4" t="str">
        <f>"刘畅"</f>
        <v>刘畅</v>
      </c>
      <c r="D244" s="4" t="str">
        <f t="shared" si="52"/>
        <v>女</v>
      </c>
    </row>
    <row r="245" spans="1:4" ht="15">
      <c r="A245" s="4">
        <v>243</v>
      </c>
      <c r="B245" s="4" t="s">
        <v>8</v>
      </c>
      <c r="C245" s="4" t="str">
        <f>"刘斌"</f>
        <v>刘斌</v>
      </c>
      <c r="D245" s="4" t="str">
        <f aca="true" t="shared" si="53" ref="D245:D251">"男"</f>
        <v>男</v>
      </c>
    </row>
    <row r="246" spans="1:4" ht="15">
      <c r="A246" s="4">
        <v>244</v>
      </c>
      <c r="B246" s="4" t="s">
        <v>8</v>
      </c>
      <c r="C246" s="4" t="str">
        <f>"王红艳"</f>
        <v>王红艳</v>
      </c>
      <c r="D246" s="4" t="str">
        <f aca="true" t="shared" si="54" ref="D246:D249">"女"</f>
        <v>女</v>
      </c>
    </row>
    <row r="247" spans="1:4" ht="15">
      <c r="A247" s="4">
        <v>245</v>
      </c>
      <c r="B247" s="4" t="s">
        <v>8</v>
      </c>
      <c r="C247" s="4" t="str">
        <f>"黎美月"</f>
        <v>黎美月</v>
      </c>
      <c r="D247" s="4" t="str">
        <f t="shared" si="54"/>
        <v>女</v>
      </c>
    </row>
    <row r="248" spans="1:4" ht="15">
      <c r="A248" s="4">
        <v>246</v>
      </c>
      <c r="B248" s="4" t="s">
        <v>8</v>
      </c>
      <c r="C248" s="4" t="str">
        <f>"文跃"</f>
        <v>文跃</v>
      </c>
      <c r="D248" s="4" t="str">
        <f t="shared" si="53"/>
        <v>男</v>
      </c>
    </row>
    <row r="249" spans="1:4" ht="15">
      <c r="A249" s="4">
        <v>247</v>
      </c>
      <c r="B249" s="4" t="s">
        <v>8</v>
      </c>
      <c r="C249" s="4" t="str">
        <f>"羊灵慧"</f>
        <v>羊灵慧</v>
      </c>
      <c r="D249" s="4" t="str">
        <f t="shared" si="54"/>
        <v>女</v>
      </c>
    </row>
    <row r="250" spans="1:4" ht="15">
      <c r="A250" s="4">
        <v>248</v>
      </c>
      <c r="B250" s="4" t="s">
        <v>8</v>
      </c>
      <c r="C250" s="4" t="str">
        <f>"李劲铮"</f>
        <v>李劲铮</v>
      </c>
      <c r="D250" s="4" t="str">
        <f t="shared" si="53"/>
        <v>男</v>
      </c>
    </row>
    <row r="251" spans="1:4" ht="15">
      <c r="A251" s="4">
        <v>249</v>
      </c>
      <c r="B251" s="4" t="s">
        <v>8</v>
      </c>
      <c r="C251" s="4" t="str">
        <f>"符绵泮"</f>
        <v>符绵泮</v>
      </c>
      <c r="D251" s="4" t="str">
        <f t="shared" si="53"/>
        <v>男</v>
      </c>
    </row>
    <row r="252" spans="1:4" ht="15">
      <c r="A252" s="4">
        <v>250</v>
      </c>
      <c r="B252" s="4" t="s">
        <v>8</v>
      </c>
      <c r="C252" s="4" t="str">
        <f>"李春美"</f>
        <v>李春美</v>
      </c>
      <c r="D252" s="4" t="str">
        <f aca="true" t="shared" si="55" ref="D252:D254">"女"</f>
        <v>女</v>
      </c>
    </row>
    <row r="253" spans="1:4" ht="15">
      <c r="A253" s="4">
        <v>251</v>
      </c>
      <c r="B253" s="4" t="s">
        <v>8</v>
      </c>
      <c r="C253" s="4" t="str">
        <f>"曾巧凌"</f>
        <v>曾巧凌</v>
      </c>
      <c r="D253" s="4" t="str">
        <f t="shared" si="55"/>
        <v>女</v>
      </c>
    </row>
    <row r="254" spans="1:4" ht="15">
      <c r="A254" s="4">
        <v>252</v>
      </c>
      <c r="B254" s="4" t="s">
        <v>8</v>
      </c>
      <c r="C254" s="4" t="str">
        <f>"陈霞"</f>
        <v>陈霞</v>
      </c>
      <c r="D254" s="4" t="str">
        <f t="shared" si="55"/>
        <v>女</v>
      </c>
    </row>
    <row r="255" spans="1:4" ht="15">
      <c r="A255" s="4">
        <v>253</v>
      </c>
      <c r="B255" s="4" t="s">
        <v>8</v>
      </c>
      <c r="C255" s="4" t="str">
        <f>"万夏夏"</f>
        <v>万夏夏</v>
      </c>
      <c r="D255" s="4" t="str">
        <f aca="true" t="shared" si="56" ref="D255:D258">"男"</f>
        <v>男</v>
      </c>
    </row>
    <row r="256" spans="1:4" ht="15">
      <c r="A256" s="4">
        <v>254</v>
      </c>
      <c r="B256" s="4" t="s">
        <v>8</v>
      </c>
      <c r="C256" s="4" t="str">
        <f>"王婧"</f>
        <v>王婧</v>
      </c>
      <c r="D256" s="4" t="str">
        <f>"女"</f>
        <v>女</v>
      </c>
    </row>
    <row r="257" spans="1:4" ht="15">
      <c r="A257" s="4">
        <v>255</v>
      </c>
      <c r="B257" s="4" t="s">
        <v>8</v>
      </c>
      <c r="C257" s="4" t="str">
        <f>"欧方才"</f>
        <v>欧方才</v>
      </c>
      <c r="D257" s="4" t="str">
        <f t="shared" si="56"/>
        <v>男</v>
      </c>
    </row>
    <row r="258" spans="1:4" ht="15">
      <c r="A258" s="4">
        <v>256</v>
      </c>
      <c r="B258" s="4" t="s">
        <v>8</v>
      </c>
      <c r="C258" s="4" t="str">
        <f>"梁江通"</f>
        <v>梁江通</v>
      </c>
      <c r="D258" s="4" t="str">
        <f t="shared" si="56"/>
        <v>男</v>
      </c>
    </row>
    <row r="259" spans="1:4" ht="15">
      <c r="A259" s="4">
        <v>257</v>
      </c>
      <c r="B259" s="4" t="s">
        <v>8</v>
      </c>
      <c r="C259" s="4" t="str">
        <f>"周亚贞"</f>
        <v>周亚贞</v>
      </c>
      <c r="D259" s="4" t="str">
        <f>"女"</f>
        <v>女</v>
      </c>
    </row>
    <row r="260" spans="1:4" ht="15">
      <c r="A260" s="4">
        <v>258</v>
      </c>
      <c r="B260" s="4" t="s">
        <v>8</v>
      </c>
      <c r="C260" s="4" t="str">
        <f>"梁如金"</f>
        <v>梁如金</v>
      </c>
      <c r="D260" s="4" t="str">
        <f aca="true" t="shared" si="57" ref="D260:D264">"男"</f>
        <v>男</v>
      </c>
    </row>
    <row r="261" spans="1:4" ht="15">
      <c r="A261" s="4">
        <v>259</v>
      </c>
      <c r="B261" s="4" t="s">
        <v>8</v>
      </c>
      <c r="C261" s="4" t="str">
        <f>"钟明洁"</f>
        <v>钟明洁</v>
      </c>
      <c r="D261" s="4" t="str">
        <f t="shared" si="57"/>
        <v>男</v>
      </c>
    </row>
    <row r="262" spans="1:4" ht="15">
      <c r="A262" s="4">
        <v>260</v>
      </c>
      <c r="B262" s="4" t="s">
        <v>8</v>
      </c>
      <c r="C262" s="4" t="str">
        <f>"牛爽"</f>
        <v>牛爽</v>
      </c>
      <c r="D262" s="4" t="str">
        <f t="shared" si="57"/>
        <v>男</v>
      </c>
    </row>
    <row r="263" spans="1:4" ht="15">
      <c r="A263" s="4">
        <v>261</v>
      </c>
      <c r="B263" s="4" t="s">
        <v>8</v>
      </c>
      <c r="C263" s="4" t="str">
        <f>"罗旭"</f>
        <v>罗旭</v>
      </c>
      <c r="D263" s="4" t="str">
        <f t="shared" si="57"/>
        <v>男</v>
      </c>
    </row>
    <row r="264" spans="1:4" ht="15">
      <c r="A264" s="4">
        <v>262</v>
      </c>
      <c r="B264" s="4" t="s">
        <v>8</v>
      </c>
      <c r="C264" s="4" t="str">
        <f>"林强"</f>
        <v>林强</v>
      </c>
      <c r="D264" s="4" t="str">
        <f t="shared" si="57"/>
        <v>男</v>
      </c>
    </row>
    <row r="265" spans="1:4" ht="15">
      <c r="A265" s="4">
        <v>263</v>
      </c>
      <c r="B265" s="4" t="s">
        <v>8</v>
      </c>
      <c r="C265" s="4" t="str">
        <f>"许玲"</f>
        <v>许玲</v>
      </c>
      <c r="D265" s="4" t="str">
        <f aca="true" t="shared" si="58" ref="D265:D273">"女"</f>
        <v>女</v>
      </c>
    </row>
    <row r="266" spans="1:4" ht="15">
      <c r="A266" s="4">
        <v>264</v>
      </c>
      <c r="B266" s="4" t="s">
        <v>8</v>
      </c>
      <c r="C266" s="4" t="str">
        <f>"谢彬彬"</f>
        <v>谢彬彬</v>
      </c>
      <c r="D266" s="4" t="str">
        <f t="shared" si="58"/>
        <v>女</v>
      </c>
    </row>
    <row r="267" spans="1:4" ht="15">
      <c r="A267" s="4">
        <v>265</v>
      </c>
      <c r="B267" s="4" t="s">
        <v>8</v>
      </c>
      <c r="C267" s="4" t="str">
        <f>"王富民"</f>
        <v>王富民</v>
      </c>
      <c r="D267" s="4" t="str">
        <f>"男"</f>
        <v>男</v>
      </c>
    </row>
    <row r="268" spans="1:4" ht="15">
      <c r="A268" s="4">
        <v>266</v>
      </c>
      <c r="B268" s="4" t="s">
        <v>8</v>
      </c>
      <c r="C268" s="4" t="str">
        <f>"王容霞"</f>
        <v>王容霞</v>
      </c>
      <c r="D268" s="4" t="str">
        <f t="shared" si="58"/>
        <v>女</v>
      </c>
    </row>
    <row r="269" spans="1:4" ht="15">
      <c r="A269" s="4">
        <v>267</v>
      </c>
      <c r="B269" s="4" t="s">
        <v>9</v>
      </c>
      <c r="C269" s="4" t="str">
        <f>"崔立娜"</f>
        <v>崔立娜</v>
      </c>
      <c r="D269" s="4" t="str">
        <f t="shared" si="58"/>
        <v>女</v>
      </c>
    </row>
    <row r="270" spans="1:4" ht="15">
      <c r="A270" s="4">
        <v>268</v>
      </c>
      <c r="B270" s="4" t="s">
        <v>9</v>
      </c>
      <c r="C270" s="4" t="str">
        <f>"徐鹤立"</f>
        <v>徐鹤立</v>
      </c>
      <c r="D270" s="4" t="str">
        <f t="shared" si="58"/>
        <v>女</v>
      </c>
    </row>
    <row r="271" spans="1:4" ht="15">
      <c r="A271" s="4">
        <v>269</v>
      </c>
      <c r="B271" s="4" t="s">
        <v>9</v>
      </c>
      <c r="C271" s="4" t="str">
        <f>"高格格"</f>
        <v>高格格</v>
      </c>
      <c r="D271" s="4" t="str">
        <f t="shared" si="58"/>
        <v>女</v>
      </c>
    </row>
    <row r="272" spans="1:4" ht="15">
      <c r="A272" s="4">
        <v>270</v>
      </c>
      <c r="B272" s="4" t="s">
        <v>9</v>
      </c>
      <c r="C272" s="4" t="str">
        <f>"许悦怡"</f>
        <v>许悦怡</v>
      </c>
      <c r="D272" s="4" t="str">
        <f t="shared" si="58"/>
        <v>女</v>
      </c>
    </row>
    <row r="273" spans="1:4" ht="15">
      <c r="A273" s="4">
        <v>271</v>
      </c>
      <c r="B273" s="4" t="s">
        <v>9</v>
      </c>
      <c r="C273" s="4" t="str">
        <f>"赵梓君"</f>
        <v>赵梓君</v>
      </c>
      <c r="D273" s="4" t="str">
        <f t="shared" si="58"/>
        <v>女</v>
      </c>
    </row>
  </sheetData>
  <sheetProtection sheet="1" objects="1" selectLockedCells="1" sort="0" autoFilter="0" selectUnlockedCells="1"/>
  <autoFilter ref="A2:D273"/>
  <mergeCells count="1">
    <mergeCell ref="A1:D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dc:creator>
  <cp:keywords/>
  <dc:description/>
  <cp:lastModifiedBy>南海有涯</cp:lastModifiedBy>
  <dcterms:created xsi:type="dcterms:W3CDTF">2020-09-06T03:23:15Z</dcterms:created>
  <dcterms:modified xsi:type="dcterms:W3CDTF">2020-09-06T03:28:39Z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