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activeTab="0"/>
  </bookViews>
  <sheets>
    <sheet name="总成绩及排名" sheetId="1" r:id="rId1"/>
  </sheets>
  <externalReferences>
    <externalReference r:id="rId4"/>
  </externalReferences>
  <definedNames>
    <definedName name="_xlnm.Print_Titles" localSheetId="0">'总成绩及排名'!$3:$3</definedName>
    <definedName name="_xlnm._FilterDatabase" localSheetId="0" hidden="1">'总成绩及排名'!$A$3:$O$36</definedName>
  </definedNames>
  <calcPr fullCalcOnLoad="1"/>
</workbook>
</file>

<file path=xl/sharedStrings.xml><?xml version="1.0" encoding="utf-8"?>
<sst xmlns="http://schemas.openxmlformats.org/spreadsheetml/2006/main" count="149" uniqueCount="88">
  <si>
    <t>附件1</t>
  </si>
  <si>
    <t>2020年仁寿县高校毕业生“三支一扶”计划招募面试人员总成绩排名</t>
  </si>
  <si>
    <t>序号</t>
  </si>
  <si>
    <t>姓名</t>
  </si>
  <si>
    <t>性别</t>
  </si>
  <si>
    <t>出生年月</t>
  </si>
  <si>
    <t>准考证号</t>
  </si>
  <si>
    <t>招聘单位</t>
  </si>
  <si>
    <t>职位编码</t>
  </si>
  <si>
    <t>笔试成绩</t>
  </si>
  <si>
    <t>笔试折合成绩</t>
  </si>
  <si>
    <t>面试成绩</t>
  </si>
  <si>
    <t>面试折合成绩</t>
  </si>
  <si>
    <t>总成绩</t>
  </si>
  <si>
    <t>岗位排名</t>
  </si>
  <si>
    <t>抽签号</t>
  </si>
  <si>
    <t>体检标识</t>
  </si>
  <si>
    <t>王金玉</t>
  </si>
  <si>
    <t>女</t>
  </si>
  <si>
    <t>1999-12</t>
  </si>
  <si>
    <t>仁寿县促进乡卫生院支医计划</t>
  </si>
  <si>
    <t>周燕红</t>
  </si>
  <si>
    <t>1998-10</t>
  </si>
  <si>
    <t>黄西</t>
  </si>
  <si>
    <t>1999-8</t>
  </si>
  <si>
    <t>杨佳俊</t>
  </si>
  <si>
    <t>男</t>
  </si>
  <si>
    <t>1995-9</t>
  </si>
  <si>
    <t>仁寿县禾加镇畜牧兽医站支农计划</t>
  </si>
  <si>
    <t>廖子棋</t>
  </si>
  <si>
    <t>1998-5</t>
  </si>
  <si>
    <t>崔贝偲</t>
  </si>
  <si>
    <t>1997-8</t>
  </si>
  <si>
    <t>高敏</t>
  </si>
  <si>
    <t>1992-12</t>
  </si>
  <si>
    <t>梅建强</t>
  </si>
  <si>
    <t>1992-1</t>
  </si>
  <si>
    <t>冷孟佳</t>
  </si>
  <si>
    <t>1992-4</t>
  </si>
  <si>
    <t>周莉</t>
  </si>
  <si>
    <t>1999-2</t>
  </si>
  <si>
    <t>仁寿县识经镇卫生院支医计划</t>
  </si>
  <si>
    <t>曲木衣姑</t>
  </si>
  <si>
    <t>1997-12</t>
  </si>
  <si>
    <t>汪固</t>
  </si>
  <si>
    <t>1996-9</t>
  </si>
  <si>
    <t>仁寿县天峨镇卫生院支医计划</t>
  </si>
  <si>
    <t>龚欢</t>
  </si>
  <si>
    <t>仁寿县汪洋镇畜牧兽医站支农计划</t>
  </si>
  <si>
    <t>陈科颖</t>
  </si>
  <si>
    <t>1993-8</t>
  </si>
  <si>
    <t>杨洋</t>
  </si>
  <si>
    <t>1997-7</t>
  </si>
  <si>
    <t>李慧兰</t>
  </si>
  <si>
    <t>1998-2</t>
  </si>
  <si>
    <t>李志恒</t>
  </si>
  <si>
    <t>1995-7</t>
  </si>
  <si>
    <t>苏明玮</t>
  </si>
  <si>
    <t>1996-6</t>
  </si>
  <si>
    <t>袁进杰</t>
  </si>
  <si>
    <t>邓一洪</t>
  </si>
  <si>
    <t>1995-1</t>
  </si>
  <si>
    <t>刘晨枫</t>
  </si>
  <si>
    <t>1998-12</t>
  </si>
  <si>
    <t>吴西红</t>
  </si>
  <si>
    <t>仁寿县汪洋镇方正初级中学支教计划</t>
  </si>
  <si>
    <t>张篱</t>
  </si>
  <si>
    <t>1997-9</t>
  </si>
  <si>
    <t>蒲凤菊</t>
  </si>
  <si>
    <t>杜博洋</t>
  </si>
  <si>
    <t>1999-4</t>
  </si>
  <si>
    <t>仁寿县文宫镇初级中学校支教计划</t>
  </si>
  <si>
    <t>卓雪</t>
  </si>
  <si>
    <t>1997-1</t>
  </si>
  <si>
    <t>黄艳玲</t>
  </si>
  <si>
    <t>1993-1</t>
  </si>
  <si>
    <t>王可欣</t>
  </si>
  <si>
    <t>1997-6</t>
  </si>
  <si>
    <t>李睿</t>
  </si>
  <si>
    <t>1995-3</t>
  </si>
  <si>
    <t>骆怡佳</t>
  </si>
  <si>
    <t>1995-4</t>
  </si>
  <si>
    <t>徐康益</t>
  </si>
  <si>
    <t>1993-10</t>
  </si>
  <si>
    <t>仁寿县中农镇畜牧兽医站支农计划</t>
  </si>
  <si>
    <t>赵欢</t>
  </si>
  <si>
    <t>1994-11</t>
  </si>
  <si>
    <t>刘远鹏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</si>
</sst>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黑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黑体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istrator\Desktop\&#30473;&#23665;&#24066;&#20161;&#23551;&#21439;2020&#24180;&#8220;&#19977;&#25903;&#19968;&#25206;&#8221;&#35745;&#21010;&#25307;&#21215;&#36827;&#20837;&#38754;&#35797;&#20154;&#21592;&#21517;&#21333;9.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人员名单"/>
    </sheetNames>
    <sheetDataSet>
      <sheetData sheetId="0">
        <row r="2">
          <cell r="B2" t="str">
            <v>姓名</v>
          </cell>
          <cell r="C2" t="str">
            <v>性别</v>
          </cell>
          <cell r="D2" t="str">
            <v>出生年月</v>
          </cell>
          <cell r="E2" t="str">
            <v>身份证号码</v>
          </cell>
          <cell r="F2" t="str">
            <v>联系方式</v>
          </cell>
          <cell r="G2" t="str">
            <v>准考证号</v>
          </cell>
          <cell r="H2" t="str">
            <v>招聘单位</v>
          </cell>
          <cell r="I2" t="str">
            <v>职位编码</v>
          </cell>
          <cell r="J2" t="str">
            <v>招募人数</v>
          </cell>
          <cell r="K2" t="str">
            <v>面试室</v>
          </cell>
          <cell r="L2" t="str">
            <v>笔试成绩</v>
          </cell>
        </row>
        <row r="3">
          <cell r="B3" t="str">
            <v>王金玉</v>
          </cell>
          <cell r="C3" t="str">
            <v>女</v>
          </cell>
          <cell r="D3" t="str">
            <v>1999-12-19</v>
          </cell>
          <cell r="E3" t="str">
            <v>513822199912192945</v>
          </cell>
          <cell r="F3">
            <v>18228551729</v>
          </cell>
          <cell r="G3" t="str">
            <v>7081200100311</v>
          </cell>
          <cell r="H3" t="str">
            <v>仁寿县促进乡卫生院支医计划</v>
          </cell>
          <cell r="I3">
            <v>20040101</v>
          </cell>
          <cell r="J3">
            <v>1</v>
          </cell>
          <cell r="K3" t="str">
            <v>第一面试室</v>
          </cell>
          <cell r="L3">
            <v>55</v>
          </cell>
        </row>
        <row r="4">
          <cell r="B4" t="str">
            <v>周燕红</v>
          </cell>
          <cell r="C4" t="str">
            <v>女</v>
          </cell>
          <cell r="D4" t="str">
            <v>1998-10-25</v>
          </cell>
          <cell r="E4" t="str">
            <v>513822199810253241</v>
          </cell>
          <cell r="F4">
            <v>13330932877</v>
          </cell>
          <cell r="G4" t="str">
            <v>7081200103730</v>
          </cell>
          <cell r="I4">
            <v>20040101</v>
          </cell>
          <cell r="J4">
            <v>1</v>
          </cell>
          <cell r="K4" t="str">
            <v>第一面试室</v>
          </cell>
          <cell r="L4">
            <v>50</v>
          </cell>
        </row>
        <row r="5">
          <cell r="B5" t="str">
            <v>黄西</v>
          </cell>
          <cell r="C5" t="str">
            <v>女</v>
          </cell>
          <cell r="D5" t="str">
            <v>1999-08-08</v>
          </cell>
          <cell r="E5" t="str">
            <v>513822199908081185</v>
          </cell>
          <cell r="F5">
            <v>13734915365</v>
          </cell>
          <cell r="G5" t="str">
            <v>7081200102702</v>
          </cell>
          <cell r="I5">
            <v>20040101</v>
          </cell>
          <cell r="J5">
            <v>1</v>
          </cell>
          <cell r="K5" t="str">
            <v>第一面试室</v>
          </cell>
          <cell r="L5">
            <v>46</v>
          </cell>
        </row>
        <row r="6">
          <cell r="B6" t="str">
            <v>周莉</v>
          </cell>
          <cell r="C6" t="str">
            <v>女</v>
          </cell>
          <cell r="D6" t="str">
            <v>1999-02-03</v>
          </cell>
          <cell r="E6" t="str">
            <v>513822199902037044</v>
          </cell>
          <cell r="F6">
            <v>18328125849</v>
          </cell>
          <cell r="G6" t="str">
            <v>7081200102308</v>
          </cell>
          <cell r="H6" t="str">
            <v>仁寿县识经镇卫生院支医计划</v>
          </cell>
          <cell r="I6" t="str">
            <v>20040301</v>
          </cell>
          <cell r="J6">
            <v>1</v>
          </cell>
          <cell r="K6" t="str">
            <v>第一面试室</v>
          </cell>
          <cell r="L6">
            <v>59</v>
          </cell>
        </row>
        <row r="7">
          <cell r="B7" t="str">
            <v>曲木衣姑</v>
          </cell>
          <cell r="C7" t="str">
            <v>男</v>
          </cell>
          <cell r="D7" t="str">
            <v>1997-12-22</v>
          </cell>
          <cell r="E7" t="str">
            <v>513434199712220810</v>
          </cell>
          <cell r="F7">
            <v>15756822585</v>
          </cell>
          <cell r="G7" t="str">
            <v>7081200101606</v>
          </cell>
          <cell r="I7" t="str">
            <v>20040301</v>
          </cell>
          <cell r="J7">
            <v>1</v>
          </cell>
          <cell r="K7" t="str">
            <v>第一面试室</v>
          </cell>
          <cell r="L7">
            <v>55</v>
          </cell>
        </row>
        <row r="8">
          <cell r="B8" t="str">
            <v>汪固</v>
          </cell>
          <cell r="C8" t="str">
            <v>女</v>
          </cell>
          <cell r="D8" t="str">
            <v>1996-09-21</v>
          </cell>
          <cell r="E8" t="str">
            <v>513822199609213424</v>
          </cell>
          <cell r="F8">
            <v>18384778180</v>
          </cell>
          <cell r="G8" t="str">
            <v>7081200103518</v>
          </cell>
          <cell r="H8" t="str">
            <v>仁寿县天峨镇卫生院支医计划</v>
          </cell>
          <cell r="I8" t="str">
            <v>20040401</v>
          </cell>
          <cell r="J8">
            <v>1</v>
          </cell>
          <cell r="K8" t="str">
            <v>第一面试室</v>
          </cell>
          <cell r="L8">
            <v>47</v>
          </cell>
        </row>
        <row r="9">
          <cell r="B9" t="str">
            <v>吴西红</v>
          </cell>
          <cell r="C9" t="str">
            <v>女</v>
          </cell>
          <cell r="D9" t="str">
            <v>1997-08-19</v>
          </cell>
          <cell r="E9" t="str">
            <v>511529199708196224</v>
          </cell>
          <cell r="F9">
            <v>15196965156</v>
          </cell>
          <cell r="G9" t="str">
            <v>7081200101121</v>
          </cell>
          <cell r="H9" t="str">
            <v>仁寿县汪洋镇方正初级中学支教计划</v>
          </cell>
          <cell r="I9">
            <v>20040601</v>
          </cell>
          <cell r="J9">
            <v>1</v>
          </cell>
          <cell r="K9" t="str">
            <v>第一面试室</v>
          </cell>
          <cell r="L9">
            <v>53</v>
          </cell>
        </row>
        <row r="10">
          <cell r="B10" t="str">
            <v>蒲凤菊</v>
          </cell>
          <cell r="C10" t="str">
            <v>女</v>
          </cell>
          <cell r="D10" t="str">
            <v>1996-09-20</v>
          </cell>
          <cell r="E10" t="str">
            <v>510921199609204946</v>
          </cell>
          <cell r="F10">
            <v>17780837282</v>
          </cell>
          <cell r="G10" t="str">
            <v>7081200105021</v>
          </cell>
          <cell r="I10">
            <v>20040601</v>
          </cell>
          <cell r="J10">
            <v>1</v>
          </cell>
          <cell r="K10" t="str">
            <v>第一面试室</v>
          </cell>
          <cell r="L10">
            <v>51</v>
          </cell>
        </row>
        <row r="11">
          <cell r="B11" t="str">
            <v>张篱</v>
          </cell>
          <cell r="C11" t="str">
            <v>女</v>
          </cell>
          <cell r="D11" t="str">
            <v>1997-09-02</v>
          </cell>
          <cell r="E11" t="str">
            <v>510722199709027241</v>
          </cell>
          <cell r="F11">
            <v>17780833606</v>
          </cell>
          <cell r="G11" t="str">
            <v>7081200102605</v>
          </cell>
          <cell r="I11">
            <v>20040601</v>
          </cell>
          <cell r="J11">
            <v>1</v>
          </cell>
          <cell r="K11" t="str">
            <v>第一面试室</v>
          </cell>
          <cell r="L11">
            <v>51</v>
          </cell>
        </row>
        <row r="12">
          <cell r="B12" t="str">
            <v>杜博洋</v>
          </cell>
          <cell r="C12" t="str">
            <v>女</v>
          </cell>
          <cell r="D12" t="str">
            <v>1999-04-15</v>
          </cell>
          <cell r="E12" t="str">
            <v>513822199904150040</v>
          </cell>
          <cell r="F12">
            <v>18728323803</v>
          </cell>
          <cell r="G12" t="str">
            <v>7081200102601</v>
          </cell>
          <cell r="H12" t="str">
            <v>仁寿县文宫镇初级中学校支教计划</v>
          </cell>
          <cell r="I12">
            <v>20040701</v>
          </cell>
          <cell r="J12">
            <v>1</v>
          </cell>
          <cell r="K12" t="str">
            <v>第一面试室</v>
          </cell>
          <cell r="L12">
            <v>66</v>
          </cell>
        </row>
        <row r="13">
          <cell r="B13" t="str">
            <v>卓雪</v>
          </cell>
          <cell r="C13" t="str">
            <v>女</v>
          </cell>
          <cell r="D13" t="str">
            <v>1997-01-19</v>
          </cell>
          <cell r="E13" t="str">
            <v>513822199701190026</v>
          </cell>
          <cell r="F13">
            <v>18784411138</v>
          </cell>
          <cell r="G13" t="str">
            <v>7081200100627</v>
          </cell>
          <cell r="I13">
            <v>20040701</v>
          </cell>
          <cell r="J13">
            <v>1</v>
          </cell>
          <cell r="K13" t="str">
            <v>第一面试室</v>
          </cell>
          <cell r="L13">
            <v>61</v>
          </cell>
        </row>
        <row r="14">
          <cell r="B14" t="str">
            <v>黄艳玲</v>
          </cell>
          <cell r="C14" t="str">
            <v>女</v>
          </cell>
          <cell r="D14" t="str">
            <v>1993-01-04</v>
          </cell>
          <cell r="E14" t="str">
            <v>51062619930104374x</v>
          </cell>
          <cell r="F14">
            <v>18010676399</v>
          </cell>
          <cell r="G14" t="str">
            <v>7081200100129</v>
          </cell>
          <cell r="I14">
            <v>20040701</v>
          </cell>
          <cell r="J14">
            <v>1</v>
          </cell>
          <cell r="K14" t="str">
            <v>第一面试室</v>
          </cell>
          <cell r="L14">
            <v>55</v>
          </cell>
        </row>
        <row r="15">
          <cell r="B15" t="str">
            <v>骆怡佳</v>
          </cell>
          <cell r="C15" t="str">
            <v>女</v>
          </cell>
          <cell r="D15" t="str">
            <v>1995-04-05</v>
          </cell>
          <cell r="E15" t="str">
            <v>511023199504054528</v>
          </cell>
          <cell r="F15" t="str">
            <v>13683490747</v>
          </cell>
          <cell r="G15" t="str">
            <v>7081200101807</v>
          </cell>
          <cell r="H15" t="str">
            <v>仁寿县文宫镇初级中学校支教计划</v>
          </cell>
          <cell r="I15">
            <v>20040702</v>
          </cell>
          <cell r="J15">
            <v>1</v>
          </cell>
          <cell r="K15" t="str">
            <v>第一面试室</v>
          </cell>
          <cell r="L15">
            <v>63</v>
          </cell>
        </row>
        <row r="16">
          <cell r="B16" t="str">
            <v>李睿</v>
          </cell>
          <cell r="C16" t="str">
            <v>女</v>
          </cell>
          <cell r="D16" t="str">
            <v>1995-03-19</v>
          </cell>
          <cell r="E16" t="str">
            <v>51382219950319486x</v>
          </cell>
          <cell r="F16">
            <v>15882018395</v>
          </cell>
          <cell r="G16" t="str">
            <v>7081200102829</v>
          </cell>
          <cell r="I16">
            <v>20040702</v>
          </cell>
          <cell r="J16">
            <v>1</v>
          </cell>
          <cell r="K16" t="str">
            <v>第一面试室</v>
          </cell>
          <cell r="L16">
            <v>63</v>
          </cell>
        </row>
        <row r="17">
          <cell r="B17" t="str">
            <v>王可欣</v>
          </cell>
          <cell r="C17" t="str">
            <v>女</v>
          </cell>
          <cell r="D17" t="str">
            <v>1997-06-17</v>
          </cell>
          <cell r="E17" t="str">
            <v>513821199706179049</v>
          </cell>
          <cell r="F17">
            <v>18428083525</v>
          </cell>
          <cell r="G17" t="str">
            <v>7081200104523</v>
          </cell>
          <cell r="I17">
            <v>20040702</v>
          </cell>
          <cell r="J17">
            <v>1</v>
          </cell>
          <cell r="K17" t="str">
            <v>第一面试室</v>
          </cell>
          <cell r="L17">
            <v>62</v>
          </cell>
        </row>
        <row r="18">
          <cell r="B18" t="str">
            <v>杨佳俊</v>
          </cell>
          <cell r="C18" t="str">
            <v>男</v>
          </cell>
          <cell r="D18" t="str">
            <v>1995-09-10</v>
          </cell>
          <cell r="E18" t="str">
            <v>513822199509107616</v>
          </cell>
          <cell r="F18">
            <v>15882025454</v>
          </cell>
          <cell r="G18" t="str">
            <v>7081200104924</v>
          </cell>
          <cell r="H18" t="str">
            <v>仁寿县禾加镇畜牧兽医站支农计划</v>
          </cell>
          <cell r="I18" t="str">
            <v>20040201</v>
          </cell>
          <cell r="J18">
            <v>2</v>
          </cell>
          <cell r="K18" t="str">
            <v>第二面试室</v>
          </cell>
          <cell r="L18">
            <v>78</v>
          </cell>
        </row>
        <row r="19">
          <cell r="B19" t="str">
            <v>廖子棋</v>
          </cell>
          <cell r="C19" t="str">
            <v>男</v>
          </cell>
          <cell r="D19" t="str">
            <v>1998-05-29</v>
          </cell>
          <cell r="E19" t="str">
            <v>513822199805293257</v>
          </cell>
          <cell r="F19">
            <v>13778867073</v>
          </cell>
          <cell r="G19" t="str">
            <v>7081200102921</v>
          </cell>
          <cell r="I19" t="str">
            <v>20040201</v>
          </cell>
          <cell r="J19">
            <v>2</v>
          </cell>
          <cell r="K19" t="str">
            <v>第二面试室</v>
          </cell>
          <cell r="L19">
            <v>74</v>
          </cell>
        </row>
        <row r="20">
          <cell r="B20" t="str">
            <v>高敏</v>
          </cell>
          <cell r="C20" t="str">
            <v>女</v>
          </cell>
          <cell r="D20" t="str">
            <v>1992-12-15</v>
          </cell>
          <cell r="E20" t="str">
            <v>513822199212152467</v>
          </cell>
          <cell r="F20">
            <v>13730839523</v>
          </cell>
          <cell r="G20" t="str">
            <v>7081200101701</v>
          </cell>
          <cell r="I20" t="str">
            <v>20040201</v>
          </cell>
          <cell r="J20">
            <v>2</v>
          </cell>
          <cell r="K20" t="str">
            <v>第二面试室</v>
          </cell>
          <cell r="L20">
            <v>73</v>
          </cell>
        </row>
        <row r="21">
          <cell r="B21" t="str">
            <v>崔贝偲</v>
          </cell>
          <cell r="C21" t="str">
            <v>女</v>
          </cell>
          <cell r="D21" t="str">
            <v>1997-08-20</v>
          </cell>
          <cell r="E21" t="str">
            <v>513822199708205809</v>
          </cell>
          <cell r="F21">
            <v>13990331928</v>
          </cell>
          <cell r="G21" t="str">
            <v>7081200101407</v>
          </cell>
          <cell r="I21" t="str">
            <v>20040201</v>
          </cell>
          <cell r="J21">
            <v>2</v>
          </cell>
          <cell r="K21" t="str">
            <v>第二面试室</v>
          </cell>
          <cell r="L21">
            <v>70</v>
          </cell>
        </row>
        <row r="22">
          <cell r="B22" t="str">
            <v>冷孟佳</v>
          </cell>
          <cell r="C22" t="str">
            <v>女</v>
          </cell>
          <cell r="D22" t="str">
            <v>1992-04-24</v>
          </cell>
          <cell r="E22" t="str">
            <v>513822199204247642</v>
          </cell>
          <cell r="F22">
            <v>19960739081</v>
          </cell>
          <cell r="G22" t="str">
            <v>7081200100211</v>
          </cell>
          <cell r="I22" t="str">
            <v>20040201</v>
          </cell>
          <cell r="J22">
            <v>2</v>
          </cell>
          <cell r="K22" t="str">
            <v>第二面试室</v>
          </cell>
          <cell r="L22">
            <v>68</v>
          </cell>
        </row>
        <row r="23">
          <cell r="B23" t="str">
            <v>梅建强</v>
          </cell>
          <cell r="C23" t="str">
            <v>男</v>
          </cell>
          <cell r="D23" t="str">
            <v>1992-01-10</v>
          </cell>
          <cell r="E23" t="str">
            <v>513822199201108831</v>
          </cell>
          <cell r="F23">
            <v>15928552467</v>
          </cell>
          <cell r="G23" t="str">
            <v>7081200103515</v>
          </cell>
          <cell r="I23" t="str">
            <v>20040201</v>
          </cell>
          <cell r="J23">
            <v>2</v>
          </cell>
          <cell r="K23" t="str">
            <v>第二面试室</v>
          </cell>
          <cell r="L23">
            <v>67</v>
          </cell>
        </row>
        <row r="24">
          <cell r="B24" t="str">
            <v>李慧兰</v>
          </cell>
          <cell r="C24" t="str">
            <v>女</v>
          </cell>
          <cell r="D24" t="str">
            <v>1998-02-06</v>
          </cell>
          <cell r="E24" t="str">
            <v>513822199802061768</v>
          </cell>
          <cell r="F24">
            <v>18384731275</v>
          </cell>
          <cell r="G24" t="str">
            <v>7081200103630</v>
          </cell>
          <cell r="H24" t="str">
            <v>仁寿县汪洋镇畜牧兽医站支农计划</v>
          </cell>
          <cell r="I24">
            <v>20040501</v>
          </cell>
          <cell r="J24">
            <v>3</v>
          </cell>
          <cell r="K24" t="str">
            <v>第二面试室</v>
          </cell>
          <cell r="L24">
            <v>76</v>
          </cell>
        </row>
        <row r="25">
          <cell r="B25" t="str">
            <v>杨洋</v>
          </cell>
          <cell r="C25" t="str">
            <v>男</v>
          </cell>
          <cell r="D25" t="str">
            <v>1997-07-27</v>
          </cell>
          <cell r="E25" t="str">
            <v>513821199707274259</v>
          </cell>
          <cell r="F25">
            <v>18228168527</v>
          </cell>
          <cell r="G25" t="str">
            <v>7081200104410</v>
          </cell>
          <cell r="I25">
            <v>20040501</v>
          </cell>
          <cell r="J25">
            <v>3</v>
          </cell>
          <cell r="K25" t="str">
            <v>第二面试室</v>
          </cell>
          <cell r="L25">
            <v>76</v>
          </cell>
        </row>
        <row r="26">
          <cell r="B26" t="str">
            <v>陈科颖</v>
          </cell>
          <cell r="C26" t="str">
            <v>男</v>
          </cell>
          <cell r="D26" t="str">
            <v>1993-08-13</v>
          </cell>
          <cell r="E26" t="str">
            <v>513822199308130019</v>
          </cell>
          <cell r="F26">
            <v>13388241768</v>
          </cell>
          <cell r="G26" t="str">
            <v>7081200100810</v>
          </cell>
          <cell r="I26">
            <v>20040501</v>
          </cell>
          <cell r="J26">
            <v>3</v>
          </cell>
          <cell r="K26" t="str">
            <v>第二面试室</v>
          </cell>
          <cell r="L26">
            <v>76</v>
          </cell>
        </row>
        <row r="27">
          <cell r="B27" t="str">
            <v>龚欢</v>
          </cell>
          <cell r="C27" t="str">
            <v>男</v>
          </cell>
          <cell r="D27" t="str">
            <v>1992-12-27</v>
          </cell>
          <cell r="E27" t="str">
            <v>513902199212275299</v>
          </cell>
          <cell r="F27">
            <v>18215552523</v>
          </cell>
          <cell r="G27" t="str">
            <v>7081200103718</v>
          </cell>
          <cell r="I27">
            <v>20040501</v>
          </cell>
          <cell r="J27">
            <v>3</v>
          </cell>
          <cell r="K27" t="str">
            <v>第二面试室</v>
          </cell>
          <cell r="L27">
            <v>76</v>
          </cell>
        </row>
        <row r="28">
          <cell r="B28" t="str">
            <v>袁进杰</v>
          </cell>
          <cell r="C28" t="str">
            <v>男</v>
          </cell>
          <cell r="D28" t="str">
            <v>1995-07-16</v>
          </cell>
          <cell r="E28" t="str">
            <v>513821199507165293</v>
          </cell>
          <cell r="F28">
            <v>14780120672</v>
          </cell>
          <cell r="G28" t="str">
            <v>7081200100207</v>
          </cell>
          <cell r="I28">
            <v>20040501</v>
          </cell>
          <cell r="J28">
            <v>3</v>
          </cell>
          <cell r="K28" t="str">
            <v>第二面试室</v>
          </cell>
          <cell r="L28">
            <v>75</v>
          </cell>
        </row>
        <row r="29">
          <cell r="B29" t="str">
            <v>李志恒</v>
          </cell>
          <cell r="C29" t="str">
            <v>男</v>
          </cell>
          <cell r="D29" t="str">
            <v>1995-07-09</v>
          </cell>
          <cell r="E29" t="str">
            <v>513822199507093193</v>
          </cell>
          <cell r="F29">
            <v>13258133990</v>
          </cell>
          <cell r="G29" t="str">
            <v>7081200101708</v>
          </cell>
          <cell r="I29">
            <v>20040501</v>
          </cell>
          <cell r="J29">
            <v>3</v>
          </cell>
          <cell r="K29" t="str">
            <v>第二面试室</v>
          </cell>
          <cell r="L29">
            <v>73</v>
          </cell>
        </row>
        <row r="30">
          <cell r="B30" t="str">
            <v>邓一洪</v>
          </cell>
          <cell r="C30" t="str">
            <v>男</v>
          </cell>
          <cell r="D30" t="str">
            <v>1995-01-25</v>
          </cell>
          <cell r="E30" t="str">
            <v>51302919950125353x</v>
          </cell>
          <cell r="F30">
            <v>18382229147</v>
          </cell>
          <cell r="G30" t="str">
            <v>7081200102423</v>
          </cell>
          <cell r="I30">
            <v>20040501</v>
          </cell>
          <cell r="J30">
            <v>3</v>
          </cell>
          <cell r="K30" t="str">
            <v>第二面试室</v>
          </cell>
          <cell r="L30">
            <v>71</v>
          </cell>
        </row>
        <row r="31">
          <cell r="B31" t="str">
            <v>刘晨枫</v>
          </cell>
          <cell r="C31" t="str">
            <v>男</v>
          </cell>
          <cell r="D31" t="str">
            <v>1998-12-25</v>
          </cell>
          <cell r="E31" t="str">
            <v>513822199812256892</v>
          </cell>
          <cell r="F31">
            <v>17716835409</v>
          </cell>
          <cell r="G31" t="str">
            <v>7081200103103</v>
          </cell>
          <cell r="I31">
            <v>20040501</v>
          </cell>
          <cell r="J31">
            <v>3</v>
          </cell>
          <cell r="K31" t="str">
            <v>第二面试室</v>
          </cell>
          <cell r="L31">
            <v>69</v>
          </cell>
        </row>
        <row r="32">
          <cell r="B32" t="str">
            <v>苏明玮</v>
          </cell>
          <cell r="C32" t="str">
            <v>男</v>
          </cell>
          <cell r="D32" t="str">
            <v>1996-06-14</v>
          </cell>
          <cell r="E32" t="str">
            <v>513821199606145159</v>
          </cell>
          <cell r="F32">
            <v>18081581754</v>
          </cell>
          <cell r="G32" t="str">
            <v>7081200103117</v>
          </cell>
          <cell r="I32">
            <v>20040501</v>
          </cell>
          <cell r="J32">
            <v>3</v>
          </cell>
          <cell r="K32" t="str">
            <v>第二面试室</v>
          </cell>
          <cell r="L32">
            <v>69</v>
          </cell>
        </row>
        <row r="33">
          <cell r="B33" t="str">
            <v>徐康益</v>
          </cell>
          <cell r="C33" t="str">
            <v>男</v>
          </cell>
          <cell r="D33" t="str">
            <v>1993-10-03</v>
          </cell>
          <cell r="E33" t="str">
            <v>513822199310037331</v>
          </cell>
          <cell r="F33">
            <v>13568303319</v>
          </cell>
          <cell r="G33" t="str">
            <v>7081200104025</v>
          </cell>
          <cell r="H33" t="str">
            <v>仁寿县中农镇畜牧兽医站支农计划</v>
          </cell>
          <cell r="I33">
            <v>20040801</v>
          </cell>
          <cell r="J33">
            <v>1</v>
          </cell>
          <cell r="K33" t="str">
            <v>第二面试室</v>
          </cell>
          <cell r="L33">
            <v>77</v>
          </cell>
        </row>
        <row r="34">
          <cell r="B34" t="str">
            <v>刘远鹏</v>
          </cell>
          <cell r="C34" t="str">
            <v>男</v>
          </cell>
          <cell r="D34" t="str">
            <v>1995-01-08</v>
          </cell>
          <cell r="E34" t="str">
            <v>513821199501089015</v>
          </cell>
          <cell r="F34">
            <v>18140450167</v>
          </cell>
          <cell r="G34" t="str">
            <v>7081200103804</v>
          </cell>
          <cell r="I34">
            <v>20040801</v>
          </cell>
          <cell r="J34">
            <v>1</v>
          </cell>
          <cell r="K34" t="str">
            <v>第二面试室</v>
          </cell>
          <cell r="L34">
            <v>69</v>
          </cell>
        </row>
        <row r="35">
          <cell r="B35" t="str">
            <v>赵欢</v>
          </cell>
          <cell r="C35" t="str">
            <v>女</v>
          </cell>
          <cell r="D35" t="str">
            <v>1994-11-16</v>
          </cell>
          <cell r="E35" t="str">
            <v>513822199411160021</v>
          </cell>
          <cell r="F35">
            <v>18990317104</v>
          </cell>
          <cell r="G35" t="str">
            <v>7081200104128</v>
          </cell>
          <cell r="I35">
            <v>20040801</v>
          </cell>
          <cell r="J35">
            <v>1</v>
          </cell>
          <cell r="K35" t="str">
            <v>第二面试室</v>
          </cell>
          <cell r="L35">
            <v>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SheetLayoutView="100" workbookViewId="0" topLeftCell="A1">
      <selection activeCell="K40" sqref="K40"/>
    </sheetView>
  </sheetViews>
  <sheetFormatPr defaultColWidth="9.00390625" defaultRowHeight="15"/>
  <cols>
    <col min="1" max="1" width="6.421875" style="0" customWidth="1"/>
    <col min="2" max="2" width="9.57421875" style="0" customWidth="1"/>
    <col min="3" max="3" width="7.140625" style="0" customWidth="1"/>
    <col min="4" max="4" width="10.8515625" style="0" customWidth="1"/>
    <col min="5" max="5" width="14.421875" style="0" customWidth="1"/>
    <col min="6" max="6" width="25.28125" style="0" customWidth="1"/>
    <col min="7" max="7" width="11.8515625" style="0" customWidth="1"/>
    <col min="8" max="9" width="10.421875" style="0" customWidth="1"/>
    <col min="10" max="10" width="10.8515625" style="0" customWidth="1"/>
    <col min="11" max="11" width="10.00390625" style="0" customWidth="1"/>
    <col min="13" max="13" width="10.28125" style="0" customWidth="1"/>
    <col min="14" max="14" width="4.421875" style="0" hidden="1" customWidth="1"/>
    <col min="15" max="15" width="7.57421875" style="0" hidden="1" customWidth="1"/>
  </cols>
  <sheetData>
    <row r="1" ht="27" customHeight="1">
      <c r="A1" s="2" t="s">
        <v>0</v>
      </c>
    </row>
    <row r="2" s="1" customFormat="1" ht="39" customHeight="1">
      <c r="A2" s="1" t="s">
        <v>1</v>
      </c>
    </row>
    <row r="3" spans="1:15" ht="42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10" t="s">
        <v>15</v>
      </c>
      <c r="O3" s="11" t="s">
        <v>16</v>
      </c>
    </row>
    <row r="4" spans="1:15" ht="33" customHeight="1">
      <c r="A4" s="4">
        <v>1</v>
      </c>
      <c r="B4" s="5" t="s">
        <v>17</v>
      </c>
      <c r="C4" s="5" t="s">
        <v>18</v>
      </c>
      <c r="D4" s="5" t="s">
        <v>19</v>
      </c>
      <c r="E4" s="5" t="str">
        <f>VLOOKUP(B4,'[1]面试人员名单'!$B:$G,6,FALSE)</f>
        <v>7081200100311</v>
      </c>
      <c r="F4" s="5" t="s">
        <v>20</v>
      </c>
      <c r="G4" s="5">
        <v>20040101</v>
      </c>
      <c r="H4" s="5">
        <f>VLOOKUP(B4,'[1]面试人员名单'!$B:$L,11,FALSE)</f>
        <v>55</v>
      </c>
      <c r="I4" s="5">
        <f aca="true" t="shared" si="0" ref="I4:I36">H4*0.6</f>
        <v>33</v>
      </c>
      <c r="J4" s="4">
        <v>88.4</v>
      </c>
      <c r="K4" s="4">
        <f aca="true" t="shared" si="1" ref="K4:K29">J4*0.4</f>
        <v>35.36</v>
      </c>
      <c r="L4" s="4">
        <f aca="true" t="shared" si="2" ref="L4:L36">H4*0.6+J4*0.4</f>
        <v>68.36</v>
      </c>
      <c r="M4" s="4">
        <v>1</v>
      </c>
      <c r="N4" s="4">
        <v>9</v>
      </c>
      <c r="O4" s="12" t="e">
        <f>IF(AND(M4&gt;0,M4&lt;=VLOOKUP(G4*1,#REF!,2)),"1","")</f>
        <v>#REF!</v>
      </c>
    </row>
    <row r="5" spans="1:15" ht="33" customHeight="1">
      <c r="A5" s="4">
        <v>2</v>
      </c>
      <c r="B5" s="5" t="s">
        <v>21</v>
      </c>
      <c r="C5" s="5" t="s">
        <v>18</v>
      </c>
      <c r="D5" s="5" t="s">
        <v>22</v>
      </c>
      <c r="E5" s="5" t="str">
        <f>VLOOKUP(B5,'[1]面试人员名单'!$B:$G,6,FALSE)</f>
        <v>7081200103730</v>
      </c>
      <c r="F5" s="5" t="s">
        <v>20</v>
      </c>
      <c r="G5" s="5">
        <v>20040101</v>
      </c>
      <c r="H5" s="5">
        <f>VLOOKUP(B5,'[1]面试人员名单'!$B:$L,11,FALSE)</f>
        <v>50</v>
      </c>
      <c r="I5" s="5">
        <f t="shared" si="0"/>
        <v>30</v>
      </c>
      <c r="J5" s="4">
        <v>90.6</v>
      </c>
      <c r="K5" s="4">
        <f t="shared" si="1"/>
        <v>36.24</v>
      </c>
      <c r="L5" s="4">
        <f t="shared" si="2"/>
        <v>66.24</v>
      </c>
      <c r="M5" s="4">
        <v>2</v>
      </c>
      <c r="N5" s="4">
        <v>2</v>
      </c>
      <c r="O5" s="12" t="e">
        <f>IF(AND(M5&gt;0,M5&lt;=VLOOKUP(G5*1,#REF!,2)),"1","")</f>
        <v>#REF!</v>
      </c>
    </row>
    <row r="6" spans="1:15" ht="33" customHeight="1">
      <c r="A6" s="4">
        <v>3</v>
      </c>
      <c r="B6" s="5" t="s">
        <v>23</v>
      </c>
      <c r="C6" s="5" t="s">
        <v>18</v>
      </c>
      <c r="D6" s="5" t="s">
        <v>24</v>
      </c>
      <c r="E6" s="5" t="str">
        <f>VLOOKUP(B6,'[1]面试人员名单'!$B:$G,6,FALSE)</f>
        <v>7081200102702</v>
      </c>
      <c r="F6" s="5" t="s">
        <v>20</v>
      </c>
      <c r="G6" s="5">
        <v>20040101</v>
      </c>
      <c r="H6" s="5">
        <f>VLOOKUP(B6,'[1]面试人员名单'!$B:$L,11,FALSE)</f>
        <v>46</v>
      </c>
      <c r="I6" s="5">
        <f t="shared" si="0"/>
        <v>27.6</v>
      </c>
      <c r="J6" s="4">
        <v>85.4</v>
      </c>
      <c r="K6" s="4">
        <f t="shared" si="1"/>
        <v>34.16</v>
      </c>
      <c r="L6" s="4">
        <f t="shared" si="2"/>
        <v>61.76</v>
      </c>
      <c r="M6" s="4">
        <v>3</v>
      </c>
      <c r="N6" s="4">
        <v>3</v>
      </c>
      <c r="O6" s="12" t="e">
        <f>IF(AND(M6&gt;0,M6&lt;=VLOOKUP(G6*1,#REF!,2)),"1","")</f>
        <v>#REF!</v>
      </c>
    </row>
    <row r="7" spans="1:15" ht="33" customHeight="1">
      <c r="A7" s="4">
        <v>4</v>
      </c>
      <c r="B7" s="5" t="s">
        <v>25</v>
      </c>
      <c r="C7" s="5" t="s">
        <v>26</v>
      </c>
      <c r="D7" s="6" t="s">
        <v>27</v>
      </c>
      <c r="E7" s="5" t="str">
        <f>VLOOKUP(B7,'[1]面试人员名单'!$B:$G,6,FALSE)</f>
        <v>7081200104924</v>
      </c>
      <c r="F7" s="5" t="s">
        <v>28</v>
      </c>
      <c r="G7" s="5">
        <v>20040201</v>
      </c>
      <c r="H7" s="5">
        <f>VLOOKUP(B7,'[1]面试人员名单'!$B:$L,11,FALSE)</f>
        <v>78</v>
      </c>
      <c r="I7" s="5">
        <f t="shared" si="0"/>
        <v>46.8</v>
      </c>
      <c r="J7" s="4">
        <v>86</v>
      </c>
      <c r="K7" s="4">
        <f t="shared" si="1"/>
        <v>34.4</v>
      </c>
      <c r="L7" s="4">
        <f t="shared" si="2"/>
        <v>81.2</v>
      </c>
      <c r="M7" s="4">
        <v>1</v>
      </c>
      <c r="N7" s="4">
        <v>16</v>
      </c>
      <c r="O7" s="12" t="e">
        <f>IF(AND(M7&gt;0,M7&lt;=VLOOKUP(G7*1,#REF!,2)),"1","")</f>
        <v>#REF!</v>
      </c>
    </row>
    <row r="8" spans="1:15" ht="33" customHeight="1">
      <c r="A8" s="4">
        <v>5</v>
      </c>
      <c r="B8" s="5" t="s">
        <v>29</v>
      </c>
      <c r="C8" s="5" t="s">
        <v>26</v>
      </c>
      <c r="D8" s="5" t="s">
        <v>30</v>
      </c>
      <c r="E8" s="5" t="str">
        <f>VLOOKUP(B8,'[1]面试人员名单'!$B:$G,6,FALSE)</f>
        <v>7081200102921</v>
      </c>
      <c r="F8" s="5" t="s">
        <v>28</v>
      </c>
      <c r="G8" s="5">
        <v>20040201</v>
      </c>
      <c r="H8" s="5">
        <f>VLOOKUP(B8,'[1]面试人员名单'!$B:$L,11,FALSE)</f>
        <v>74</v>
      </c>
      <c r="I8" s="5">
        <f t="shared" si="0"/>
        <v>44.4</v>
      </c>
      <c r="J8" s="4">
        <v>87.8</v>
      </c>
      <c r="K8" s="4">
        <f t="shared" si="1"/>
        <v>35.12</v>
      </c>
      <c r="L8" s="4">
        <f t="shared" si="2"/>
        <v>79.52</v>
      </c>
      <c r="M8" s="4">
        <v>2</v>
      </c>
      <c r="N8" s="4">
        <v>28</v>
      </c>
      <c r="O8" s="12" t="e">
        <f>IF(AND(M8&gt;0,M8&lt;=VLOOKUP(G8*1,#REF!,2)),"1","")</f>
        <v>#REF!</v>
      </c>
    </row>
    <row r="9" spans="1:15" ht="33" customHeight="1">
      <c r="A9" s="4">
        <v>6</v>
      </c>
      <c r="B9" s="5" t="s">
        <v>31</v>
      </c>
      <c r="C9" s="5" t="s">
        <v>18</v>
      </c>
      <c r="D9" s="5" t="s">
        <v>32</v>
      </c>
      <c r="E9" s="5" t="str">
        <f>VLOOKUP(B9,'[1]面试人员名单'!$B:$G,6,FALSE)</f>
        <v>7081200101407</v>
      </c>
      <c r="F9" s="5" t="s">
        <v>28</v>
      </c>
      <c r="G9" s="5">
        <v>20040201</v>
      </c>
      <c r="H9" s="5">
        <f>VLOOKUP(B9,'[1]面试人员名单'!$B:$L,11,FALSE)</f>
        <v>70</v>
      </c>
      <c r="I9" s="5">
        <f t="shared" si="0"/>
        <v>42</v>
      </c>
      <c r="J9" s="4">
        <v>88.8</v>
      </c>
      <c r="K9" s="4">
        <f t="shared" si="1"/>
        <v>35.52</v>
      </c>
      <c r="L9" s="4">
        <f t="shared" si="2"/>
        <v>77.52</v>
      </c>
      <c r="M9" s="4">
        <v>3</v>
      </c>
      <c r="N9" s="4">
        <v>31</v>
      </c>
      <c r="O9" s="12" t="e">
        <f>IF(AND(M9&gt;0,M9&lt;=VLOOKUP(G9*1,#REF!,2)),"1","")</f>
        <v>#REF!</v>
      </c>
    </row>
    <row r="10" spans="1:15" ht="33" customHeight="1">
      <c r="A10" s="4">
        <v>7</v>
      </c>
      <c r="B10" s="5" t="s">
        <v>33</v>
      </c>
      <c r="C10" s="5" t="s">
        <v>18</v>
      </c>
      <c r="D10" s="5" t="s">
        <v>34</v>
      </c>
      <c r="E10" s="5" t="str">
        <f>VLOOKUP(B10,'[1]面试人员名单'!$B:$G,6,FALSE)</f>
        <v>7081200101701</v>
      </c>
      <c r="F10" s="5" t="s">
        <v>28</v>
      </c>
      <c r="G10" s="5">
        <v>20040201</v>
      </c>
      <c r="H10" s="5">
        <f>VLOOKUP(B10,'[1]面试人员名单'!$B:$L,11,FALSE)</f>
        <v>73</v>
      </c>
      <c r="I10" s="5">
        <f t="shared" si="0"/>
        <v>43.8</v>
      </c>
      <c r="J10" s="4">
        <v>83</v>
      </c>
      <c r="K10" s="4">
        <f t="shared" si="1"/>
        <v>33.2</v>
      </c>
      <c r="L10" s="4">
        <f t="shared" si="2"/>
        <v>77</v>
      </c>
      <c r="M10" s="4">
        <v>4</v>
      </c>
      <c r="N10" s="4">
        <v>17</v>
      </c>
      <c r="O10" s="12" t="e">
        <f>IF(AND(M10&gt;0,M10&lt;=VLOOKUP(G10*1,#REF!,2)),"1","")</f>
        <v>#REF!</v>
      </c>
    </row>
    <row r="11" spans="1:15" ht="33" customHeight="1">
      <c r="A11" s="4">
        <v>8</v>
      </c>
      <c r="B11" s="4" t="s">
        <v>35</v>
      </c>
      <c r="C11" s="5" t="s">
        <v>26</v>
      </c>
      <c r="D11" s="5" t="s">
        <v>36</v>
      </c>
      <c r="E11" s="5" t="str">
        <f>VLOOKUP(B11,'[1]面试人员名单'!$B:$G,6,FALSE)</f>
        <v>7081200103515</v>
      </c>
      <c r="F11" s="5" t="s">
        <v>28</v>
      </c>
      <c r="G11" s="5">
        <v>20040201</v>
      </c>
      <c r="H11" s="5">
        <f>VLOOKUP(B11,'[1]面试人员名单'!$B:$L,11,FALSE)</f>
        <v>67</v>
      </c>
      <c r="I11" s="5">
        <f t="shared" si="0"/>
        <v>40.2</v>
      </c>
      <c r="J11" s="4">
        <v>83.6</v>
      </c>
      <c r="K11" s="4">
        <f t="shared" si="1"/>
        <v>33.44</v>
      </c>
      <c r="L11" s="4">
        <f t="shared" si="2"/>
        <v>73.64</v>
      </c>
      <c r="M11" s="4">
        <v>5</v>
      </c>
      <c r="N11" s="4">
        <v>26</v>
      </c>
      <c r="O11" s="12" t="e">
        <f>IF(AND(M11&gt;0,M11&lt;=VLOOKUP(G11*1,#REF!,2)),"1","")</f>
        <v>#REF!</v>
      </c>
    </row>
    <row r="12" spans="1:15" ht="33" customHeight="1">
      <c r="A12" s="4">
        <v>9</v>
      </c>
      <c r="B12" s="4" t="s">
        <v>37</v>
      </c>
      <c r="C12" s="5" t="s">
        <v>18</v>
      </c>
      <c r="D12" s="5" t="s">
        <v>38</v>
      </c>
      <c r="E12" s="5" t="str">
        <f>VLOOKUP(B12,'[1]面试人员名单'!$B:$G,6,FALSE)</f>
        <v>7081200100211</v>
      </c>
      <c r="F12" s="5" t="s">
        <v>28</v>
      </c>
      <c r="G12" s="5">
        <v>20040201</v>
      </c>
      <c r="H12" s="5">
        <f>VLOOKUP(B12,'[1]面试人员名单'!$B:$L,11,FALSE)</f>
        <v>68</v>
      </c>
      <c r="I12" s="5">
        <f t="shared" si="0"/>
        <v>40.8</v>
      </c>
      <c r="J12" s="4">
        <v>79.4</v>
      </c>
      <c r="K12" s="4">
        <f t="shared" si="1"/>
        <v>31.76</v>
      </c>
      <c r="L12" s="4">
        <f t="shared" si="2"/>
        <v>72.56</v>
      </c>
      <c r="M12" s="4">
        <v>6</v>
      </c>
      <c r="N12" s="4">
        <v>21</v>
      </c>
      <c r="O12" s="12" t="e">
        <f>IF(AND(M12&gt;0,M12&lt;=VLOOKUP(G12*1,#REF!,2)),"1","")</f>
        <v>#REF!</v>
      </c>
    </row>
    <row r="13" spans="1:15" ht="33" customHeight="1">
      <c r="A13" s="4">
        <v>10</v>
      </c>
      <c r="B13" s="5" t="s">
        <v>39</v>
      </c>
      <c r="C13" s="5" t="s">
        <v>18</v>
      </c>
      <c r="D13" s="5" t="s">
        <v>40</v>
      </c>
      <c r="E13" s="5" t="str">
        <f>VLOOKUP(B13,'[1]面试人员名单'!$B:$G,6,FALSE)</f>
        <v>7081200102308</v>
      </c>
      <c r="F13" s="5" t="s">
        <v>41</v>
      </c>
      <c r="G13" s="5">
        <v>20040301</v>
      </c>
      <c r="H13" s="5">
        <f>VLOOKUP(B13,'[1]面试人员名单'!$B:$L,11,FALSE)</f>
        <v>59</v>
      </c>
      <c r="I13" s="5">
        <f t="shared" si="0"/>
        <v>35.4</v>
      </c>
      <c r="J13" s="4">
        <v>84.4</v>
      </c>
      <c r="K13" s="4">
        <f t="shared" si="1"/>
        <v>33.76</v>
      </c>
      <c r="L13" s="4">
        <f t="shared" si="2"/>
        <v>69.16</v>
      </c>
      <c r="M13" s="4">
        <v>1</v>
      </c>
      <c r="N13" s="4">
        <v>15</v>
      </c>
      <c r="O13" s="12" t="e">
        <f>IF(AND(M13&gt;0,M13&lt;=VLOOKUP(G13*1,#REF!,2)),"1","")</f>
        <v>#REF!</v>
      </c>
    </row>
    <row r="14" spans="1:15" ht="33" customHeight="1">
      <c r="A14" s="4">
        <v>11</v>
      </c>
      <c r="B14" s="5" t="s">
        <v>42</v>
      </c>
      <c r="C14" s="5" t="s">
        <v>26</v>
      </c>
      <c r="D14" s="5" t="s">
        <v>43</v>
      </c>
      <c r="E14" s="5" t="str">
        <f>VLOOKUP(B14,'[1]面试人员名单'!$B:$G,6,FALSE)</f>
        <v>7081200101606</v>
      </c>
      <c r="F14" s="5" t="s">
        <v>41</v>
      </c>
      <c r="G14" s="5">
        <v>20040301</v>
      </c>
      <c r="H14" s="5">
        <f>VLOOKUP(B14,'[1]面试人员名单'!$B:$L,11,FALSE)</f>
        <v>55</v>
      </c>
      <c r="I14" s="5">
        <f t="shared" si="0"/>
        <v>33</v>
      </c>
      <c r="J14" s="4">
        <v>83.2</v>
      </c>
      <c r="K14" s="4">
        <f t="shared" si="1"/>
        <v>33.28</v>
      </c>
      <c r="L14" s="4">
        <f t="shared" si="2"/>
        <v>66.28</v>
      </c>
      <c r="M14" s="4">
        <v>2</v>
      </c>
      <c r="N14" s="4">
        <v>12</v>
      </c>
      <c r="O14" s="11" t="e">
        <f>IF(AND(M14&gt;0,M14&lt;=VLOOKUP(G14*1,#REF!,2)),"1","")</f>
        <v>#REF!</v>
      </c>
    </row>
    <row r="15" spans="1:15" ht="33" customHeight="1">
      <c r="A15" s="4">
        <v>12</v>
      </c>
      <c r="B15" s="5" t="s">
        <v>44</v>
      </c>
      <c r="C15" s="5" t="s">
        <v>18</v>
      </c>
      <c r="D15" s="5" t="s">
        <v>45</v>
      </c>
      <c r="E15" s="5" t="str">
        <f>VLOOKUP(B15,'[1]面试人员名单'!$B:$G,6,FALSE)</f>
        <v>7081200103518</v>
      </c>
      <c r="F15" s="5" t="s">
        <v>46</v>
      </c>
      <c r="G15" s="5">
        <v>20040401</v>
      </c>
      <c r="H15" s="5">
        <f>VLOOKUP(B15,'[1]面试人员名单'!$B:$L,11,FALSE)</f>
        <v>47</v>
      </c>
      <c r="I15" s="5">
        <f t="shared" si="0"/>
        <v>28.2</v>
      </c>
      <c r="J15" s="4">
        <v>85.2</v>
      </c>
      <c r="K15" s="4">
        <f t="shared" si="1"/>
        <v>34.08</v>
      </c>
      <c r="L15" s="4">
        <f t="shared" si="2"/>
        <v>62.28</v>
      </c>
      <c r="M15" s="4">
        <v>1</v>
      </c>
      <c r="N15" s="4">
        <v>6</v>
      </c>
      <c r="O15" s="12" t="e">
        <f>IF(AND(M15&gt;0,M15&lt;=VLOOKUP(G15*1,#REF!,2)),"1","")</f>
        <v>#REF!</v>
      </c>
    </row>
    <row r="16" spans="1:15" ht="33" customHeight="1">
      <c r="A16" s="4">
        <v>13</v>
      </c>
      <c r="B16" s="5" t="s">
        <v>47</v>
      </c>
      <c r="C16" s="5" t="s">
        <v>26</v>
      </c>
      <c r="D16" s="5" t="s">
        <v>34</v>
      </c>
      <c r="E16" s="5" t="str">
        <f>VLOOKUP(B16,'[1]面试人员名单'!$B:$G,6,FALSE)</f>
        <v>7081200103718</v>
      </c>
      <c r="F16" s="5" t="s">
        <v>48</v>
      </c>
      <c r="G16" s="5">
        <v>20040501</v>
      </c>
      <c r="H16" s="5">
        <f>VLOOKUP(B16,'[1]面试人员名单'!$B:$L,11,FALSE)</f>
        <v>76</v>
      </c>
      <c r="I16" s="5">
        <f t="shared" si="0"/>
        <v>45.6</v>
      </c>
      <c r="J16" s="4">
        <v>92</v>
      </c>
      <c r="K16" s="4">
        <f t="shared" si="1"/>
        <v>36.8</v>
      </c>
      <c r="L16" s="4">
        <f t="shared" si="2"/>
        <v>82.4</v>
      </c>
      <c r="M16" s="4">
        <v>1</v>
      </c>
      <c r="N16" s="4">
        <v>30</v>
      </c>
      <c r="O16" s="12" t="e">
        <f>IF(AND(M16&gt;0,M16&lt;=VLOOKUP(G16*1,#REF!,2)),"1","")</f>
        <v>#REF!</v>
      </c>
    </row>
    <row r="17" spans="1:15" ht="33" customHeight="1">
      <c r="A17" s="4">
        <v>14</v>
      </c>
      <c r="B17" s="5" t="s">
        <v>49</v>
      </c>
      <c r="C17" s="5" t="s">
        <v>26</v>
      </c>
      <c r="D17" s="5" t="s">
        <v>50</v>
      </c>
      <c r="E17" s="5" t="str">
        <f>VLOOKUP(B17,'[1]面试人员名单'!$B:$G,6,FALSE)</f>
        <v>7081200100810</v>
      </c>
      <c r="F17" s="5" t="s">
        <v>48</v>
      </c>
      <c r="G17" s="5">
        <v>20040501</v>
      </c>
      <c r="H17" s="5">
        <f>VLOOKUP(B17,'[1]面试人员名单'!$B:$L,11,FALSE)</f>
        <v>76</v>
      </c>
      <c r="I17" s="5">
        <f t="shared" si="0"/>
        <v>45.6</v>
      </c>
      <c r="J17" s="4">
        <v>89.8</v>
      </c>
      <c r="K17" s="4">
        <f t="shared" si="1"/>
        <v>35.92</v>
      </c>
      <c r="L17" s="4">
        <f t="shared" si="2"/>
        <v>81.52</v>
      </c>
      <c r="M17" s="4">
        <v>2</v>
      </c>
      <c r="N17" s="4">
        <v>32</v>
      </c>
      <c r="O17" s="12" t="e">
        <f>IF(AND(M17&gt;0,M17&lt;=VLOOKUP(G17*1,#REF!,2)),"1","")</f>
        <v>#REF!</v>
      </c>
    </row>
    <row r="18" spans="1:15" ht="33" customHeight="1">
      <c r="A18" s="4">
        <v>15</v>
      </c>
      <c r="B18" s="5" t="s">
        <v>51</v>
      </c>
      <c r="C18" s="5" t="s">
        <v>26</v>
      </c>
      <c r="D18" s="6" t="s">
        <v>52</v>
      </c>
      <c r="E18" s="5" t="str">
        <f>VLOOKUP(B18,'[1]面试人员名单'!$B:$G,6,FALSE)</f>
        <v>7081200104410</v>
      </c>
      <c r="F18" s="5" t="s">
        <v>48</v>
      </c>
      <c r="G18" s="5">
        <v>20040501</v>
      </c>
      <c r="H18" s="5">
        <f>VLOOKUP(B18,'[1]面试人员名单'!$B:$L,11,FALSE)</f>
        <v>76</v>
      </c>
      <c r="I18" s="5">
        <f t="shared" si="0"/>
        <v>45.6</v>
      </c>
      <c r="J18" s="4">
        <v>86.8</v>
      </c>
      <c r="K18" s="4">
        <f t="shared" si="1"/>
        <v>34.72</v>
      </c>
      <c r="L18" s="4">
        <f t="shared" si="2"/>
        <v>80.32</v>
      </c>
      <c r="M18" s="4">
        <v>3</v>
      </c>
      <c r="N18" s="4">
        <v>22</v>
      </c>
      <c r="O18" s="12" t="e">
        <f>IF(AND(M18&gt;0,M18&lt;=VLOOKUP(G18*1,#REF!,2)),"1","")</f>
        <v>#REF!</v>
      </c>
    </row>
    <row r="19" spans="1:15" ht="33" customHeight="1">
      <c r="A19" s="4">
        <v>16</v>
      </c>
      <c r="B19" s="5" t="s">
        <v>53</v>
      </c>
      <c r="C19" s="5" t="s">
        <v>18</v>
      </c>
      <c r="D19" s="5" t="s">
        <v>54</v>
      </c>
      <c r="E19" s="5" t="str">
        <f>VLOOKUP(B19,'[1]面试人员名单'!$B:$G,6,FALSE)</f>
        <v>7081200103630</v>
      </c>
      <c r="F19" s="5" t="s">
        <v>48</v>
      </c>
      <c r="G19" s="5">
        <v>20040501</v>
      </c>
      <c r="H19" s="5">
        <f>VLOOKUP(B19,'[1]面试人员名单'!$B:$L,11,FALSE)</f>
        <v>76</v>
      </c>
      <c r="I19" s="5">
        <f t="shared" si="0"/>
        <v>45.6</v>
      </c>
      <c r="J19" s="4">
        <v>86.4</v>
      </c>
      <c r="K19" s="4">
        <f t="shared" si="1"/>
        <v>34.56</v>
      </c>
      <c r="L19" s="4">
        <f t="shared" si="2"/>
        <v>80.16</v>
      </c>
      <c r="M19" s="4">
        <v>4</v>
      </c>
      <c r="N19" s="4">
        <v>24</v>
      </c>
      <c r="O19" s="12" t="e">
        <f>IF(AND(M19&gt;0,M19&lt;=VLOOKUP(G19*1,#REF!,2)),"1","")</f>
        <v>#REF!</v>
      </c>
    </row>
    <row r="20" spans="1:15" ht="33" customHeight="1">
      <c r="A20" s="4">
        <v>17</v>
      </c>
      <c r="B20" s="5" t="s">
        <v>55</v>
      </c>
      <c r="C20" s="5" t="s">
        <v>26</v>
      </c>
      <c r="D20" s="5" t="s">
        <v>56</v>
      </c>
      <c r="E20" s="5" t="str">
        <f>VLOOKUP(B20,'[1]面试人员名单'!$B:$G,6,FALSE)</f>
        <v>7081200101708</v>
      </c>
      <c r="F20" s="5" t="s">
        <v>48</v>
      </c>
      <c r="G20" s="5">
        <v>20040501</v>
      </c>
      <c r="H20" s="5">
        <f>VLOOKUP(B20,'[1]面试人员名单'!$B:$L,11,FALSE)</f>
        <v>73</v>
      </c>
      <c r="I20" s="5">
        <f t="shared" si="0"/>
        <v>43.8</v>
      </c>
      <c r="J20" s="4">
        <v>90.6</v>
      </c>
      <c r="K20" s="4">
        <f t="shared" si="1"/>
        <v>36.24</v>
      </c>
      <c r="L20" s="4">
        <f t="shared" si="2"/>
        <v>80.04</v>
      </c>
      <c r="M20" s="4">
        <v>5</v>
      </c>
      <c r="N20" s="4">
        <v>25</v>
      </c>
      <c r="O20" s="12" t="e">
        <f>IF(AND(M20&gt;0,M20&lt;=VLOOKUP(G20*1,#REF!,2)),"1","")</f>
        <v>#REF!</v>
      </c>
    </row>
    <row r="21" spans="1:15" ht="33" customHeight="1">
      <c r="A21" s="4">
        <v>18</v>
      </c>
      <c r="B21" s="7" t="s">
        <v>57</v>
      </c>
      <c r="C21" s="5" t="s">
        <v>26</v>
      </c>
      <c r="D21" s="5" t="s">
        <v>58</v>
      </c>
      <c r="E21" s="5" t="str">
        <f>VLOOKUP(B21,'[1]面试人员名单'!$B:$G,6,FALSE)</f>
        <v>7081200103117</v>
      </c>
      <c r="F21" s="5" t="s">
        <v>48</v>
      </c>
      <c r="G21" s="5">
        <v>20040501</v>
      </c>
      <c r="H21" s="5">
        <f>VLOOKUP(B21,'[1]面试人员名单'!$B:$L,11,FALSE)</f>
        <v>69</v>
      </c>
      <c r="I21" s="5">
        <f t="shared" si="0"/>
        <v>41.4</v>
      </c>
      <c r="J21" s="4">
        <v>85.8</v>
      </c>
      <c r="K21" s="4">
        <f t="shared" si="1"/>
        <v>34.32</v>
      </c>
      <c r="L21" s="4">
        <f t="shared" si="2"/>
        <v>75.72</v>
      </c>
      <c r="M21" s="4">
        <v>6</v>
      </c>
      <c r="N21" s="4">
        <v>27</v>
      </c>
      <c r="O21" s="12" t="e">
        <f>IF(AND(M21&gt;0,M21&lt;=VLOOKUP(G21*1,#REF!,2)),"1","")</f>
        <v>#REF!</v>
      </c>
    </row>
    <row r="22" spans="1:15" ht="33" customHeight="1">
      <c r="A22" s="4">
        <v>19</v>
      </c>
      <c r="B22" s="5" t="s">
        <v>59</v>
      </c>
      <c r="C22" s="5" t="s">
        <v>26</v>
      </c>
      <c r="D22" s="5" t="s">
        <v>56</v>
      </c>
      <c r="E22" s="5" t="str">
        <f>VLOOKUP(B22,'[1]面试人员名单'!$B:$G,6,FALSE)</f>
        <v>7081200100207</v>
      </c>
      <c r="F22" s="5" t="s">
        <v>48</v>
      </c>
      <c r="G22" s="5">
        <v>20040501</v>
      </c>
      <c r="H22" s="5">
        <f>VLOOKUP(B22,'[1]面试人员名单'!$B:$L,11,FALSE)</f>
        <v>75</v>
      </c>
      <c r="I22" s="5">
        <f t="shared" si="0"/>
        <v>45</v>
      </c>
      <c r="J22" s="4">
        <v>-1</v>
      </c>
      <c r="K22" s="4">
        <v>0</v>
      </c>
      <c r="L22" s="4">
        <v>45</v>
      </c>
      <c r="M22" s="4">
        <v>7</v>
      </c>
      <c r="N22" s="4">
        <v>-1</v>
      </c>
      <c r="O22" s="12" t="e">
        <f>IF(AND(M22&gt;0,M22&lt;=VLOOKUP(G22*1,#REF!,2)),"1","")</f>
        <v>#REF!</v>
      </c>
    </row>
    <row r="23" spans="1:15" ht="33" customHeight="1">
      <c r="A23" s="4">
        <v>20</v>
      </c>
      <c r="B23" s="5" t="s">
        <v>60</v>
      </c>
      <c r="C23" s="5" t="s">
        <v>26</v>
      </c>
      <c r="D23" s="5" t="s">
        <v>61</v>
      </c>
      <c r="E23" s="5" t="str">
        <f>VLOOKUP(B23,'[1]面试人员名单'!$B:$G,6,FALSE)</f>
        <v>7081200102423</v>
      </c>
      <c r="F23" s="5" t="s">
        <v>48</v>
      </c>
      <c r="G23" s="5">
        <v>20040501</v>
      </c>
      <c r="H23" s="5">
        <f>VLOOKUP(B23,'[1]面试人员名单'!$B:$L,11,FALSE)</f>
        <v>71</v>
      </c>
      <c r="I23" s="5">
        <f t="shared" si="0"/>
        <v>42.6</v>
      </c>
      <c r="J23" s="4">
        <v>-1</v>
      </c>
      <c r="K23" s="4">
        <v>0</v>
      </c>
      <c r="L23" s="4">
        <v>42.6</v>
      </c>
      <c r="M23" s="4">
        <v>8</v>
      </c>
      <c r="N23" s="4">
        <v>-1</v>
      </c>
      <c r="O23" s="12" t="e">
        <f>IF(AND(M23&gt;0,M23&lt;=VLOOKUP(G23*1,#REF!,2)),"1","")</f>
        <v>#REF!</v>
      </c>
    </row>
    <row r="24" spans="1:15" ht="33" customHeight="1">
      <c r="A24" s="4">
        <v>21</v>
      </c>
      <c r="B24" s="7" t="s">
        <v>62</v>
      </c>
      <c r="C24" s="5" t="s">
        <v>26</v>
      </c>
      <c r="D24" s="5" t="s">
        <v>63</v>
      </c>
      <c r="E24" s="5" t="str">
        <f>VLOOKUP(B24,'[1]面试人员名单'!$B:$G,6,FALSE)</f>
        <v>7081200103103</v>
      </c>
      <c r="F24" s="5" t="s">
        <v>48</v>
      </c>
      <c r="G24" s="5">
        <v>20040501</v>
      </c>
      <c r="H24" s="5">
        <f>VLOOKUP(B24,'[1]面试人员名单'!$B:$L,11,FALSE)</f>
        <v>69</v>
      </c>
      <c r="I24" s="5">
        <f t="shared" si="0"/>
        <v>41.4</v>
      </c>
      <c r="J24" s="4">
        <v>-1</v>
      </c>
      <c r="K24" s="4">
        <v>0</v>
      </c>
      <c r="L24" s="4">
        <v>41.4</v>
      </c>
      <c r="M24" s="4">
        <v>9</v>
      </c>
      <c r="N24" s="4">
        <v>-1</v>
      </c>
      <c r="O24" s="12" t="e">
        <f>IF(AND(M24&gt;0,M24&lt;=VLOOKUP(G24*1,#REF!,2)),"1","")</f>
        <v>#REF!</v>
      </c>
    </row>
    <row r="25" spans="1:15" ht="33" customHeight="1">
      <c r="A25" s="4">
        <v>22</v>
      </c>
      <c r="B25" s="5" t="s">
        <v>64</v>
      </c>
      <c r="C25" s="5" t="s">
        <v>18</v>
      </c>
      <c r="D25" s="5" t="s">
        <v>32</v>
      </c>
      <c r="E25" s="5" t="str">
        <f>VLOOKUP(B25,'[1]面试人员名单'!$B:$G,6,FALSE)</f>
        <v>7081200101121</v>
      </c>
      <c r="F25" s="5" t="s">
        <v>65</v>
      </c>
      <c r="G25" s="5">
        <v>20040601</v>
      </c>
      <c r="H25" s="5">
        <f>VLOOKUP(B25,'[1]面试人员名单'!$B:$L,11,FALSE)</f>
        <v>53</v>
      </c>
      <c r="I25" s="5">
        <f t="shared" si="0"/>
        <v>31.8</v>
      </c>
      <c r="J25" s="4">
        <v>90.4</v>
      </c>
      <c r="K25" s="4">
        <f t="shared" si="1"/>
        <v>36.16</v>
      </c>
      <c r="L25" s="4">
        <f t="shared" si="2"/>
        <v>67.96</v>
      </c>
      <c r="M25" s="4">
        <v>1</v>
      </c>
      <c r="N25" s="4">
        <v>11</v>
      </c>
      <c r="O25" s="12" t="e">
        <f>IF(AND(M25&gt;0,M25&lt;=VLOOKUP(G25*1,#REF!,2)),"1","")</f>
        <v>#REF!</v>
      </c>
    </row>
    <row r="26" spans="1:15" ht="33" customHeight="1">
      <c r="A26" s="4">
        <v>23</v>
      </c>
      <c r="B26" s="5" t="s">
        <v>66</v>
      </c>
      <c r="C26" s="5" t="s">
        <v>18</v>
      </c>
      <c r="D26" s="5" t="s">
        <v>67</v>
      </c>
      <c r="E26" s="5" t="str">
        <f>VLOOKUP(B26,'[1]面试人员名单'!$B:$G,6,FALSE)</f>
        <v>7081200102605</v>
      </c>
      <c r="F26" s="5" t="s">
        <v>65</v>
      </c>
      <c r="G26" s="5">
        <v>20040601</v>
      </c>
      <c r="H26" s="5">
        <f>VLOOKUP(B26,'[1]面试人员名单'!$B:$L,11,FALSE)</f>
        <v>51</v>
      </c>
      <c r="I26" s="5">
        <f t="shared" si="0"/>
        <v>30.6</v>
      </c>
      <c r="J26" s="4">
        <v>88.8</v>
      </c>
      <c r="K26" s="4">
        <f t="shared" si="1"/>
        <v>35.52</v>
      </c>
      <c r="L26" s="4">
        <f t="shared" si="2"/>
        <v>66.12</v>
      </c>
      <c r="M26" s="4">
        <v>2</v>
      </c>
      <c r="N26" s="4">
        <v>8</v>
      </c>
      <c r="O26" s="12" t="e">
        <f>IF(AND(M26&gt;0,M26&lt;=VLOOKUP(G26*1,#REF!,2)),"1","")</f>
        <v>#REF!</v>
      </c>
    </row>
    <row r="27" spans="1:15" ht="33" customHeight="1">
      <c r="A27" s="4">
        <v>24</v>
      </c>
      <c r="B27" s="5" t="s">
        <v>68</v>
      </c>
      <c r="C27" s="5" t="s">
        <v>18</v>
      </c>
      <c r="D27" s="5" t="s">
        <v>45</v>
      </c>
      <c r="E27" s="5" t="str">
        <f>VLOOKUP(B27,'[1]面试人员名单'!$B:$G,6,FALSE)</f>
        <v>7081200105021</v>
      </c>
      <c r="F27" s="5" t="s">
        <v>65</v>
      </c>
      <c r="G27" s="5">
        <v>20040601</v>
      </c>
      <c r="H27" s="5">
        <f>VLOOKUP(B27,'[1]面试人员名单'!$B:$L,11,FALSE)</f>
        <v>51</v>
      </c>
      <c r="I27" s="5">
        <f t="shared" si="0"/>
        <v>30.6</v>
      </c>
      <c r="J27" s="4">
        <v>76.6</v>
      </c>
      <c r="K27" s="4">
        <f t="shared" si="1"/>
        <v>30.64</v>
      </c>
      <c r="L27" s="4">
        <f t="shared" si="2"/>
        <v>61.24</v>
      </c>
      <c r="M27" s="4">
        <v>3</v>
      </c>
      <c r="N27" s="4">
        <v>4</v>
      </c>
      <c r="O27" s="12" t="e">
        <f>IF(AND(M27&gt;0,M27&lt;=VLOOKUP(G27*1,#REF!,2)),"1","")</f>
        <v>#REF!</v>
      </c>
    </row>
    <row r="28" spans="1:15" ht="33" customHeight="1">
      <c r="A28" s="4">
        <v>25</v>
      </c>
      <c r="B28" s="5" t="s">
        <v>69</v>
      </c>
      <c r="C28" s="5" t="s">
        <v>18</v>
      </c>
      <c r="D28" s="5" t="s">
        <v>70</v>
      </c>
      <c r="E28" s="5" t="str">
        <f>VLOOKUP(B28,'[1]面试人员名单'!$B:$G,6,FALSE)</f>
        <v>7081200102601</v>
      </c>
      <c r="F28" s="5" t="s">
        <v>71</v>
      </c>
      <c r="G28" s="5">
        <v>20040701</v>
      </c>
      <c r="H28" s="5">
        <f>VLOOKUP(B28,'[1]面试人员名单'!$B:$L,11,FALSE)</f>
        <v>66</v>
      </c>
      <c r="I28" s="5">
        <f t="shared" si="0"/>
        <v>39.6</v>
      </c>
      <c r="J28" s="4">
        <v>92.2</v>
      </c>
      <c r="K28" s="4">
        <f t="shared" si="1"/>
        <v>36.88</v>
      </c>
      <c r="L28" s="4">
        <f t="shared" si="2"/>
        <v>76.48</v>
      </c>
      <c r="M28" s="4">
        <v>1</v>
      </c>
      <c r="N28" s="4">
        <v>7</v>
      </c>
      <c r="O28" s="12" t="e">
        <f>IF(AND(M28&gt;0,M28&lt;=VLOOKUP(G28*1,#REF!,2)),"1","")</f>
        <v>#REF!</v>
      </c>
    </row>
    <row r="29" spans="1:15" ht="33" customHeight="1">
      <c r="A29" s="4">
        <v>26</v>
      </c>
      <c r="B29" s="5" t="s">
        <v>72</v>
      </c>
      <c r="C29" s="5" t="s">
        <v>18</v>
      </c>
      <c r="D29" s="5" t="s">
        <v>73</v>
      </c>
      <c r="E29" s="5" t="str">
        <f>VLOOKUP(B29,'[1]面试人员名单'!$B:$G,6,FALSE)</f>
        <v>7081200100627</v>
      </c>
      <c r="F29" s="5" t="s">
        <v>71</v>
      </c>
      <c r="G29" s="5">
        <v>20040701</v>
      </c>
      <c r="H29" s="5">
        <f>VLOOKUP(B29,'[1]面试人员名单'!$B:$L,11,FALSE)</f>
        <v>61</v>
      </c>
      <c r="I29" s="5">
        <f t="shared" si="0"/>
        <v>36.6</v>
      </c>
      <c r="J29" s="4">
        <v>89.6</v>
      </c>
      <c r="K29" s="4">
        <f t="shared" si="1"/>
        <v>35.84</v>
      </c>
      <c r="L29" s="4">
        <f t="shared" si="2"/>
        <v>72.44</v>
      </c>
      <c r="M29" s="4">
        <v>2</v>
      </c>
      <c r="N29" s="4">
        <v>13</v>
      </c>
      <c r="O29" s="12" t="e">
        <f>IF(AND(M29&gt;0,M29&lt;=VLOOKUP(G29*1,#REF!,2)),"1","")</f>
        <v>#REF!</v>
      </c>
    </row>
    <row r="30" spans="1:15" ht="33" customHeight="1">
      <c r="A30" s="4">
        <v>27</v>
      </c>
      <c r="B30" s="8" t="s">
        <v>74</v>
      </c>
      <c r="C30" s="5" t="s">
        <v>18</v>
      </c>
      <c r="D30" s="5" t="s">
        <v>75</v>
      </c>
      <c r="E30" s="5" t="str">
        <f>VLOOKUP(B30,'[1]面试人员名单'!$B:$G,6,FALSE)</f>
        <v>7081200100129</v>
      </c>
      <c r="F30" s="5" t="s">
        <v>71</v>
      </c>
      <c r="G30" s="5">
        <v>20040701</v>
      </c>
      <c r="H30" s="5">
        <f>VLOOKUP(B30,'[1]面试人员名单'!$B:$L,11,FALSE)</f>
        <v>55</v>
      </c>
      <c r="I30" s="5">
        <f t="shared" si="0"/>
        <v>33</v>
      </c>
      <c r="J30" s="4">
        <v>-1</v>
      </c>
      <c r="K30" s="4">
        <v>0</v>
      </c>
      <c r="L30" s="4">
        <v>33</v>
      </c>
      <c r="M30" s="4">
        <v>3</v>
      </c>
      <c r="N30" s="4">
        <v>-1</v>
      </c>
      <c r="O30" s="12" t="e">
        <f>IF(AND(M30&gt;0,M30&lt;=VLOOKUP(G30*1,#REF!,2)),"1","")</f>
        <v>#REF!</v>
      </c>
    </row>
    <row r="31" spans="1:15" ht="33" customHeight="1">
      <c r="A31" s="4">
        <v>28</v>
      </c>
      <c r="B31" s="7" t="s">
        <v>76</v>
      </c>
      <c r="C31" s="5" t="s">
        <v>18</v>
      </c>
      <c r="D31" s="5" t="s">
        <v>77</v>
      </c>
      <c r="E31" s="5" t="str">
        <f>VLOOKUP(B31,'[1]面试人员名单'!$B:$G,6,FALSE)</f>
        <v>7081200104523</v>
      </c>
      <c r="F31" s="5" t="s">
        <v>71</v>
      </c>
      <c r="G31" s="7">
        <v>20040702</v>
      </c>
      <c r="H31" s="5">
        <f>VLOOKUP(B31,'[1]面试人员名单'!$B:$L,11,FALSE)</f>
        <v>62</v>
      </c>
      <c r="I31" s="5">
        <f t="shared" si="0"/>
        <v>37.2</v>
      </c>
      <c r="J31" s="4">
        <v>90.4</v>
      </c>
      <c r="K31" s="4">
        <f>J31*0.4</f>
        <v>36.16</v>
      </c>
      <c r="L31" s="4">
        <f t="shared" si="2"/>
        <v>73.36</v>
      </c>
      <c r="M31" s="4">
        <v>1</v>
      </c>
      <c r="N31" s="4">
        <v>14</v>
      </c>
      <c r="O31" s="12" t="e">
        <f>IF(AND(M31&gt;0,M31&lt;=VLOOKUP(G31*1,#REF!,2)),"1","")</f>
        <v>#REF!</v>
      </c>
    </row>
    <row r="32" spans="1:15" ht="33" customHeight="1">
      <c r="A32" s="4">
        <v>29</v>
      </c>
      <c r="B32" s="5" t="s">
        <v>78</v>
      </c>
      <c r="C32" s="5" t="s">
        <v>18</v>
      </c>
      <c r="D32" s="5" t="s">
        <v>79</v>
      </c>
      <c r="E32" s="5" t="str">
        <f>VLOOKUP(B32,'[1]面试人员名单'!$B:$G,6,FALSE)</f>
        <v>7081200102829</v>
      </c>
      <c r="F32" s="5" t="s">
        <v>71</v>
      </c>
      <c r="G32" s="5">
        <v>20040702</v>
      </c>
      <c r="H32" s="5">
        <f>VLOOKUP(B32,'[1]面试人员名单'!$B:$L,11,FALSE)</f>
        <v>63</v>
      </c>
      <c r="I32" s="5">
        <f t="shared" si="0"/>
        <v>37.8</v>
      </c>
      <c r="J32" s="4">
        <v>88.6</v>
      </c>
      <c r="K32" s="4">
        <f>J32*0.4</f>
        <v>35.44</v>
      </c>
      <c r="L32" s="4">
        <f t="shared" si="2"/>
        <v>73.24</v>
      </c>
      <c r="M32" s="4">
        <v>2</v>
      </c>
      <c r="N32" s="4">
        <v>1</v>
      </c>
      <c r="O32" s="12" t="e">
        <f>IF(AND(M32&gt;0,M32&lt;=VLOOKUP(G32*1,#REF!,2)),"1","")</f>
        <v>#REF!</v>
      </c>
    </row>
    <row r="33" spans="1:15" ht="33" customHeight="1">
      <c r="A33" s="4">
        <v>30</v>
      </c>
      <c r="B33" s="5" t="s">
        <v>80</v>
      </c>
      <c r="C33" s="5" t="s">
        <v>18</v>
      </c>
      <c r="D33" s="5" t="s">
        <v>81</v>
      </c>
      <c r="E33" s="5" t="str">
        <f>VLOOKUP(B33,'[1]面试人员名单'!$B:$G,6,FALSE)</f>
        <v>7081200101807</v>
      </c>
      <c r="F33" s="5" t="s">
        <v>71</v>
      </c>
      <c r="G33" s="5">
        <v>20040702</v>
      </c>
      <c r="H33" s="5">
        <f>VLOOKUP(B33,'[1]面试人员名单'!$B:$L,11,FALSE)</f>
        <v>63</v>
      </c>
      <c r="I33" s="5">
        <f t="shared" si="0"/>
        <v>37.8</v>
      </c>
      <c r="J33" s="4">
        <v>-1</v>
      </c>
      <c r="K33" s="4">
        <v>0</v>
      </c>
      <c r="L33" s="4">
        <v>37.8</v>
      </c>
      <c r="M33" s="4">
        <v>3</v>
      </c>
      <c r="N33" s="4">
        <v>-1</v>
      </c>
      <c r="O33" s="12" t="e">
        <f>IF(AND(M33&gt;0,M33&lt;=VLOOKUP(G33*1,#REF!,2)),"1","")</f>
        <v>#REF!</v>
      </c>
    </row>
    <row r="34" spans="1:15" ht="33" customHeight="1">
      <c r="A34" s="4">
        <v>31</v>
      </c>
      <c r="B34" s="5" t="s">
        <v>82</v>
      </c>
      <c r="C34" s="5" t="s">
        <v>26</v>
      </c>
      <c r="D34" s="5" t="s">
        <v>83</v>
      </c>
      <c r="E34" s="5" t="str">
        <f>VLOOKUP(B34,'[1]面试人员名单'!$B:$G,6,FALSE)</f>
        <v>7081200104025</v>
      </c>
      <c r="F34" s="5" t="s">
        <v>84</v>
      </c>
      <c r="G34" s="5">
        <v>20040801</v>
      </c>
      <c r="H34" s="5">
        <f>VLOOKUP(B34,'[1]面试人员名单'!$B:$L,11,FALSE)</f>
        <v>77</v>
      </c>
      <c r="I34" s="5">
        <f t="shared" si="0"/>
        <v>46.2</v>
      </c>
      <c r="J34" s="4">
        <v>88.2</v>
      </c>
      <c r="K34" s="4">
        <f>J34*0.4</f>
        <v>35.28</v>
      </c>
      <c r="L34" s="4">
        <f t="shared" si="2"/>
        <v>81.48</v>
      </c>
      <c r="M34" s="4">
        <v>1</v>
      </c>
      <c r="N34" s="4">
        <v>20</v>
      </c>
      <c r="O34" s="12" t="e">
        <f>IF(AND(M34&gt;0,M34&lt;=VLOOKUP(G34*1,#REF!,2)),"1","")</f>
        <v>#REF!</v>
      </c>
    </row>
    <row r="35" spans="1:15" ht="33" customHeight="1">
      <c r="A35" s="4">
        <v>32</v>
      </c>
      <c r="B35" s="5" t="s">
        <v>85</v>
      </c>
      <c r="C35" s="5" t="s">
        <v>18</v>
      </c>
      <c r="D35" s="5" t="s">
        <v>86</v>
      </c>
      <c r="E35" s="5" t="str">
        <f>VLOOKUP(B35,'[1]面试人员名单'!$B:$G,6,FALSE)</f>
        <v>7081200104128</v>
      </c>
      <c r="F35" s="5" t="s">
        <v>84</v>
      </c>
      <c r="G35" s="5">
        <v>20040801</v>
      </c>
      <c r="H35" s="5">
        <f>VLOOKUP(B35,'[1]面试人员名单'!$B:$L,11,FALSE)</f>
        <v>69</v>
      </c>
      <c r="I35" s="5">
        <f t="shared" si="0"/>
        <v>41.4</v>
      </c>
      <c r="J35" s="4">
        <v>86.2</v>
      </c>
      <c r="K35" s="4">
        <f>J35*0.4</f>
        <v>34.48</v>
      </c>
      <c r="L35" s="4">
        <f t="shared" si="2"/>
        <v>75.88</v>
      </c>
      <c r="M35" s="4">
        <v>2</v>
      </c>
      <c r="N35" s="4">
        <v>33</v>
      </c>
      <c r="O35" s="12" t="e">
        <f>IF(AND(M35&gt;0,M35&lt;=VLOOKUP(G35*1,#REF!,2)),"1","")</f>
        <v>#REF!</v>
      </c>
    </row>
    <row r="36" spans="1:15" ht="33" customHeight="1">
      <c r="A36" s="4">
        <v>33</v>
      </c>
      <c r="B36" s="5" t="s">
        <v>87</v>
      </c>
      <c r="C36" s="5" t="s">
        <v>26</v>
      </c>
      <c r="D36" s="5" t="s">
        <v>61</v>
      </c>
      <c r="E36" s="5" t="str">
        <f>VLOOKUP(B36,'[1]面试人员名单'!$B:$G,6,FALSE)</f>
        <v>7081200103804</v>
      </c>
      <c r="F36" s="5" t="s">
        <v>84</v>
      </c>
      <c r="G36" s="5">
        <v>20040801</v>
      </c>
      <c r="H36" s="5">
        <f>VLOOKUP(B36,'[1]面试人员名单'!$B:$L,11,FALSE)</f>
        <v>69</v>
      </c>
      <c r="I36" s="5">
        <f t="shared" si="0"/>
        <v>41.4</v>
      </c>
      <c r="J36" s="4">
        <v>84.6</v>
      </c>
      <c r="K36" s="4">
        <f>J36*0.4</f>
        <v>33.84</v>
      </c>
      <c r="L36" s="4">
        <f t="shared" si="2"/>
        <v>75.24</v>
      </c>
      <c r="M36" s="4">
        <v>3</v>
      </c>
      <c r="N36" s="4">
        <v>29</v>
      </c>
      <c r="O36" s="12" t="e">
        <f>IF(AND(M36&gt;0,M36&lt;=VLOOKUP(G36*1,#REF!,2)),"1","")</f>
        <v>#REF!</v>
      </c>
    </row>
    <row r="37" spans="1:15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</sheetData>
  <sheetProtection/>
  <autoFilter ref="A3:O36">
    <sortState ref="A4:O37">
      <sortCondition sortBy="value" ref="G4:G37"/>
      <sortCondition sortBy="value" ref="M4:M37"/>
    </sortState>
  </autoFilter>
  <mergeCells count="1">
    <mergeCell ref="A2:M2"/>
  </mergeCells>
  <printOptions/>
  <pageMargins left="0.19652777777777802" right="0.19652777777777802" top="0.39305555555555605" bottom="0.39305555555555605" header="0.5" footer="0.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2020-09-05T00:32:00Z</dcterms:created>
  <dcterms:modified xsi:type="dcterms:W3CDTF">2020-09-05T04:44:30Z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