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580" firstSheet="1" activeTab="1"/>
  </bookViews>
  <sheets>
    <sheet name="JOTQRSE" sheetId="1" state="hidden" r:id="rId1"/>
    <sheet name="入围面试人员名单" sheetId="2" r:id="rId2"/>
  </sheets>
  <definedNames>
    <definedName name="_xlnm.Print_Titles" localSheetId="1">'入围面试人员名单'!$1:$2</definedName>
  </definedNames>
  <calcPr fullCalcOnLoad="1"/>
</workbook>
</file>

<file path=xl/sharedStrings.xml><?xml version="1.0" encoding="utf-8"?>
<sst xmlns="http://schemas.openxmlformats.org/spreadsheetml/2006/main" count="119" uniqueCount="65">
  <si>
    <t>入围面试人员名单</t>
  </si>
  <si>
    <t>序号</t>
  </si>
  <si>
    <t>姓名</t>
  </si>
  <si>
    <t>性别</t>
  </si>
  <si>
    <t>报考单位</t>
  </si>
  <si>
    <t>身份证号码</t>
  </si>
  <si>
    <t>备注</t>
  </si>
  <si>
    <t>陵水黎族自治县陵水中学</t>
  </si>
  <si>
    <t>4602001993****3387</t>
  </si>
  <si>
    <t>4600031996****482X</t>
  </si>
  <si>
    <t>4690021994****6620</t>
  </si>
  <si>
    <t>4600281994****2420</t>
  </si>
  <si>
    <t>2310251996****2226</t>
  </si>
  <si>
    <t>3412211984****1531</t>
  </si>
  <si>
    <t>3412261995****101X</t>
  </si>
  <si>
    <t>陵水黎族自治县融媒体中心</t>
  </si>
  <si>
    <t>4600341999****0026</t>
  </si>
  <si>
    <t>2202021990****4222</t>
  </si>
  <si>
    <t>4601021996****1829</t>
  </si>
  <si>
    <t>5137011998****4646</t>
  </si>
  <si>
    <t>1401051997****224X</t>
  </si>
  <si>
    <t>4600341997****5824</t>
  </si>
  <si>
    <t>4101081993****0038</t>
  </si>
  <si>
    <t>1308281995****1713</t>
  </si>
  <si>
    <t>3412821993****7611</t>
  </si>
  <si>
    <t>4127221994****0058</t>
  </si>
  <si>
    <t>4306021995****0512</t>
  </si>
  <si>
    <t>4600341998****0024</t>
  </si>
  <si>
    <t>4600341994****0422</t>
  </si>
  <si>
    <t>4600071993****0060</t>
  </si>
  <si>
    <t>4128211995****646X</t>
  </si>
  <si>
    <t>4600301994****092X</t>
  </si>
  <si>
    <t>4600341996****0023</t>
  </si>
  <si>
    <t>4600341995****4122</t>
  </si>
  <si>
    <t>4600271985****1013</t>
  </si>
  <si>
    <t>4600311995****042X</t>
  </si>
  <si>
    <t>2112211993****0035</t>
  </si>
  <si>
    <t>4105211991****2029</t>
  </si>
  <si>
    <t>4600341998****0443</t>
  </si>
  <si>
    <t>4600341996****4178</t>
  </si>
  <si>
    <t>4600271996****4423</t>
  </si>
  <si>
    <t>4600341997****6116</t>
  </si>
  <si>
    <t>4600341994****0023</t>
  </si>
  <si>
    <t>4600311996****5627</t>
  </si>
  <si>
    <t>1501021994****5637</t>
  </si>
  <si>
    <t>1404261995****2810</t>
  </si>
  <si>
    <t>2304021985****0322</t>
  </si>
  <si>
    <t>4600031992****2641</t>
  </si>
  <si>
    <t>4690281997****3625</t>
  </si>
  <si>
    <t>4600341992****3322</t>
  </si>
  <si>
    <t>4600061997****7821</t>
  </si>
  <si>
    <t>6103241990****0520</t>
  </si>
  <si>
    <t>4600341990****5027</t>
  </si>
  <si>
    <t>4600071986****496X</t>
  </si>
  <si>
    <t>4600341994****002X</t>
  </si>
  <si>
    <t>4414021990****0210</t>
  </si>
  <si>
    <t>3424231986****7174</t>
  </si>
  <si>
    <t>2101121993****3838</t>
  </si>
  <si>
    <t>4600281992****5621</t>
  </si>
  <si>
    <t>4600341995****332X</t>
  </si>
  <si>
    <t>4600341991****5317</t>
  </si>
  <si>
    <t>2202021994****4526</t>
  </si>
  <si>
    <t>4127241990****3341</t>
  </si>
  <si>
    <t>4600341994****0021</t>
  </si>
  <si>
    <t>4209841987****5014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</si>
</sst>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5" fillId="0" borderId="8" applyNumberFormat="0" applyFill="0" applyAlignment="0" applyProtection="0"/>
    <xf numFmtId="0" fontId="18" fillId="0" borderId="9" applyNumberFormat="0" applyFill="0" applyAlignment="0" applyProtection="0"/>
    <xf numFmtId="0" fontId="24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5.75390625" style="0" customWidth="1"/>
    <col min="2" max="2" width="9.375" style="3" customWidth="1"/>
    <col min="3" max="3" width="6.625" style="3" customWidth="1"/>
    <col min="4" max="4" width="27.25390625" style="3" customWidth="1"/>
    <col min="5" max="5" width="22.625" style="4" customWidth="1"/>
    <col min="6" max="6" width="9.75390625" style="5" customWidth="1"/>
    <col min="7" max="7" width="4.125" style="5" customWidth="1"/>
    <col min="8" max="8" width="25.75390625" style="5" customWidth="1"/>
    <col min="9" max="16384" width="9.00390625" style="5" customWidth="1"/>
  </cols>
  <sheetData>
    <row r="1" spans="1:6" ht="24" customHeight="1">
      <c r="A1" s="6" t="s">
        <v>0</v>
      </c>
      <c r="B1" s="6"/>
      <c r="C1" s="6"/>
      <c r="D1" s="6"/>
      <c r="E1" s="6"/>
      <c r="F1" s="6"/>
    </row>
    <row r="2" spans="1:6" s="1" customFormat="1" ht="26.2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7" t="s">
        <v>6</v>
      </c>
    </row>
    <row r="3" spans="1:6" ht="22.5" customHeight="1">
      <c r="A3" s="10">
        <v>1</v>
      </c>
      <c r="B3" s="11" t="str">
        <f>"苏小妹"</f>
        <v>苏小妹</v>
      </c>
      <c r="C3" s="11" t="str">
        <f aca="true" t="shared" si="0" ref="C3:C7">"女"</f>
        <v>女</v>
      </c>
      <c r="D3" s="11" t="s">
        <v>7</v>
      </c>
      <c r="E3" s="12" t="s">
        <v>8</v>
      </c>
      <c r="F3" s="13"/>
    </row>
    <row r="4" spans="1:6" ht="22.5" customHeight="1">
      <c r="A4" s="14">
        <v>2</v>
      </c>
      <c r="B4" s="11" t="str">
        <f>"曾珍霞"</f>
        <v>曾珍霞</v>
      </c>
      <c r="C4" s="11" t="str">
        <f t="shared" si="0"/>
        <v>女</v>
      </c>
      <c r="D4" s="11" t="s">
        <v>7</v>
      </c>
      <c r="E4" s="12" t="s">
        <v>9</v>
      </c>
      <c r="F4" s="13"/>
    </row>
    <row r="5" spans="1:8" s="2" customFormat="1" ht="22.5" customHeight="1">
      <c r="A5" s="14">
        <v>3</v>
      </c>
      <c r="B5" s="11" t="str">
        <f>"黎晶晶"</f>
        <v>黎晶晶</v>
      </c>
      <c r="C5" s="11" t="str">
        <f t="shared" si="0"/>
        <v>女</v>
      </c>
      <c r="D5" s="11" t="s">
        <v>7</v>
      </c>
      <c r="E5" s="15" t="s">
        <v>10</v>
      </c>
      <c r="F5" s="13"/>
      <c r="H5" s="5"/>
    </row>
    <row r="6" spans="1:8" s="2" customFormat="1" ht="22.5" customHeight="1">
      <c r="A6" s="10">
        <v>4</v>
      </c>
      <c r="B6" s="11" t="str">
        <f>"林宇静"</f>
        <v>林宇静</v>
      </c>
      <c r="C6" s="11" t="str">
        <f t="shared" si="0"/>
        <v>女</v>
      </c>
      <c r="D6" s="11" t="s">
        <v>7</v>
      </c>
      <c r="E6" s="15" t="s">
        <v>11</v>
      </c>
      <c r="F6" s="13"/>
      <c r="G6" s="16"/>
      <c r="H6" s="5"/>
    </row>
    <row r="7" spans="1:8" s="3" customFormat="1" ht="22.5" customHeight="1">
      <c r="A7" s="14">
        <v>5</v>
      </c>
      <c r="B7" s="11" t="str">
        <f>"毕明月"</f>
        <v>毕明月</v>
      </c>
      <c r="C7" s="11" t="str">
        <f t="shared" si="0"/>
        <v>女</v>
      </c>
      <c r="D7" s="11" t="s">
        <v>7</v>
      </c>
      <c r="E7" s="15" t="s">
        <v>12</v>
      </c>
      <c r="F7" s="13"/>
      <c r="G7" s="17"/>
      <c r="H7" s="5"/>
    </row>
    <row r="8" spans="1:8" s="3" customFormat="1" ht="22.5" customHeight="1">
      <c r="A8" s="14">
        <v>6</v>
      </c>
      <c r="B8" s="11" t="str">
        <f>"马善恒"</f>
        <v>马善恒</v>
      </c>
      <c r="C8" s="11" t="str">
        <f>"男"</f>
        <v>男</v>
      </c>
      <c r="D8" s="11" t="s">
        <v>7</v>
      </c>
      <c r="E8" s="15" t="s">
        <v>13</v>
      </c>
      <c r="F8" s="13"/>
      <c r="G8"/>
      <c r="H8" s="5"/>
    </row>
    <row r="9" spans="1:8" s="3" customFormat="1" ht="22.5" customHeight="1">
      <c r="A9" s="10">
        <v>7</v>
      </c>
      <c r="B9" s="11" t="str">
        <f>"龚迪"</f>
        <v>龚迪</v>
      </c>
      <c r="C9" s="11" t="str">
        <f>"男"</f>
        <v>男</v>
      </c>
      <c r="D9" s="11" t="s">
        <v>7</v>
      </c>
      <c r="E9" s="15" t="s">
        <v>14</v>
      </c>
      <c r="F9" s="13"/>
      <c r="H9" s="5"/>
    </row>
    <row r="10" spans="1:8" s="3" customFormat="1" ht="22.5" customHeight="1">
      <c r="A10" s="14">
        <v>8</v>
      </c>
      <c r="B10" s="11" t="str">
        <f>"欧维萍"</f>
        <v>欧维萍</v>
      </c>
      <c r="C10" s="11" t="str">
        <f aca="true" t="shared" si="1" ref="C10:C15">"女"</f>
        <v>女</v>
      </c>
      <c r="D10" s="11" t="s">
        <v>15</v>
      </c>
      <c r="E10" s="15" t="s">
        <v>16</v>
      </c>
      <c r="F10" s="15"/>
      <c r="H10" s="5"/>
    </row>
    <row r="11" spans="1:8" s="3" customFormat="1" ht="22.5" customHeight="1">
      <c r="A11" s="14">
        <v>9</v>
      </c>
      <c r="B11" s="11" t="str">
        <f>"周兵"</f>
        <v>周兵</v>
      </c>
      <c r="C11" s="11" t="str">
        <f t="shared" si="1"/>
        <v>女</v>
      </c>
      <c r="D11" s="11" t="s">
        <v>15</v>
      </c>
      <c r="E11" s="15" t="s">
        <v>17</v>
      </c>
      <c r="F11" s="15"/>
      <c r="H11" s="5"/>
    </row>
    <row r="12" spans="1:8" s="3" customFormat="1" ht="22.5" customHeight="1">
      <c r="A12" s="10">
        <v>10</v>
      </c>
      <c r="B12" s="11" t="str">
        <f>"黄晶岚"</f>
        <v>黄晶岚</v>
      </c>
      <c r="C12" s="11" t="str">
        <f t="shared" si="1"/>
        <v>女</v>
      </c>
      <c r="D12" s="11" t="s">
        <v>15</v>
      </c>
      <c r="E12" s="15" t="s">
        <v>18</v>
      </c>
      <c r="F12" s="18"/>
      <c r="G12" s="19"/>
      <c r="H12" s="5"/>
    </row>
    <row r="13" spans="1:7" ht="22.5" customHeight="1">
      <c r="A13" s="14">
        <v>11</v>
      </c>
      <c r="B13" s="11" t="str">
        <f>"杨丹"</f>
        <v>杨丹</v>
      </c>
      <c r="C13" s="11" t="str">
        <f t="shared" si="1"/>
        <v>女</v>
      </c>
      <c r="D13" s="11" t="s">
        <v>15</v>
      </c>
      <c r="E13" s="12" t="s">
        <v>19</v>
      </c>
      <c r="F13" s="20"/>
      <c r="G13" s="16"/>
    </row>
    <row r="14" spans="1:8" s="3" customFormat="1" ht="22.5" customHeight="1">
      <c r="A14" s="14">
        <v>12</v>
      </c>
      <c r="B14" s="11" t="str">
        <f>"孙小婷"</f>
        <v>孙小婷</v>
      </c>
      <c r="C14" s="11" t="str">
        <f t="shared" si="1"/>
        <v>女</v>
      </c>
      <c r="D14" s="11" t="s">
        <v>15</v>
      </c>
      <c r="E14" s="15" t="s">
        <v>20</v>
      </c>
      <c r="F14" s="15"/>
      <c r="H14" s="5"/>
    </row>
    <row r="15" spans="1:8" s="3" customFormat="1" ht="22.5" customHeight="1">
      <c r="A15" s="10">
        <v>13</v>
      </c>
      <c r="B15" s="11" t="str">
        <f>"李茜茜"</f>
        <v>李茜茜</v>
      </c>
      <c r="C15" s="11" t="str">
        <f t="shared" si="1"/>
        <v>女</v>
      </c>
      <c r="D15" s="11" t="s">
        <v>15</v>
      </c>
      <c r="E15" s="15" t="s">
        <v>21</v>
      </c>
      <c r="F15" s="15"/>
      <c r="H15" s="5"/>
    </row>
    <row r="16" spans="1:8" s="3" customFormat="1" ht="22.5" customHeight="1">
      <c r="A16" s="14">
        <v>14</v>
      </c>
      <c r="B16" s="11" t="str">
        <f>"张君儒"</f>
        <v>张君儒</v>
      </c>
      <c r="C16" s="11" t="str">
        <f aca="true" t="shared" si="2" ref="C16:C20">"男"</f>
        <v>男</v>
      </c>
      <c r="D16" s="11" t="s">
        <v>15</v>
      </c>
      <c r="E16" s="15" t="s">
        <v>22</v>
      </c>
      <c r="F16" s="15"/>
      <c r="H16" s="5"/>
    </row>
    <row r="17" spans="1:8" s="3" customFormat="1" ht="22.5" customHeight="1">
      <c r="A17" s="14">
        <v>15</v>
      </c>
      <c r="B17" s="11" t="str">
        <f>"周海莹"</f>
        <v>周海莹</v>
      </c>
      <c r="C17" s="11" t="str">
        <f t="shared" si="2"/>
        <v>男</v>
      </c>
      <c r="D17" s="11" t="s">
        <v>15</v>
      </c>
      <c r="E17" s="15" t="s">
        <v>23</v>
      </c>
      <c r="F17" s="15"/>
      <c r="H17" s="5"/>
    </row>
    <row r="18" spans="1:7" ht="22.5" customHeight="1">
      <c r="A18" s="10">
        <v>16</v>
      </c>
      <c r="B18" s="11" t="str">
        <f>"葛辉"</f>
        <v>葛辉</v>
      </c>
      <c r="C18" s="11" t="str">
        <f t="shared" si="2"/>
        <v>男</v>
      </c>
      <c r="D18" s="11" t="s">
        <v>15</v>
      </c>
      <c r="E18" s="12" t="s">
        <v>24</v>
      </c>
      <c r="F18" s="20"/>
      <c r="G18" s="16"/>
    </row>
    <row r="19" spans="1:8" s="3" customFormat="1" ht="22.5" customHeight="1">
      <c r="A19" s="14">
        <v>17</v>
      </c>
      <c r="B19" s="11" t="str">
        <f>"陈冠名"</f>
        <v>陈冠名</v>
      </c>
      <c r="C19" s="11" t="str">
        <f t="shared" si="2"/>
        <v>男</v>
      </c>
      <c r="D19" s="11" t="s">
        <v>15</v>
      </c>
      <c r="E19" s="15" t="s">
        <v>25</v>
      </c>
      <c r="F19" s="18"/>
      <c r="G19" s="21"/>
      <c r="H19" s="5"/>
    </row>
    <row r="20" spans="1:8" s="3" customFormat="1" ht="22.5" customHeight="1">
      <c r="A20" s="14">
        <v>18</v>
      </c>
      <c r="B20" s="11" t="str">
        <f>"侯良宇"</f>
        <v>侯良宇</v>
      </c>
      <c r="C20" s="11" t="str">
        <f t="shared" si="2"/>
        <v>男</v>
      </c>
      <c r="D20" s="11" t="s">
        <v>15</v>
      </c>
      <c r="E20" s="15" t="s">
        <v>26</v>
      </c>
      <c r="F20" s="15"/>
      <c r="H20" s="5"/>
    </row>
    <row r="21" spans="1:8" s="3" customFormat="1" ht="22.5" customHeight="1">
      <c r="A21" s="10">
        <v>19</v>
      </c>
      <c r="B21" s="11" t="str">
        <f>"杨小由"</f>
        <v>杨小由</v>
      </c>
      <c r="C21" s="11" t="str">
        <f aca="true" t="shared" si="3" ref="C21:C27">"女"</f>
        <v>女</v>
      </c>
      <c r="D21" s="11" t="s">
        <v>15</v>
      </c>
      <c r="E21" s="15" t="s">
        <v>27</v>
      </c>
      <c r="F21" s="22"/>
      <c r="G21" s="2"/>
      <c r="H21" s="5"/>
    </row>
    <row r="22" spans="1:8" s="2" customFormat="1" ht="22.5" customHeight="1">
      <c r="A22" s="14">
        <v>20</v>
      </c>
      <c r="B22" s="11" t="str">
        <f>"李嘉嘉"</f>
        <v>李嘉嘉</v>
      </c>
      <c r="C22" s="11" t="str">
        <f t="shared" si="3"/>
        <v>女</v>
      </c>
      <c r="D22" s="11" t="s">
        <v>15</v>
      </c>
      <c r="E22" s="15" t="s">
        <v>28</v>
      </c>
      <c r="F22" s="20"/>
      <c r="G22" s="16"/>
      <c r="H22" s="5"/>
    </row>
    <row r="23" spans="1:8" s="3" customFormat="1" ht="22.5" customHeight="1">
      <c r="A23" s="14">
        <v>21</v>
      </c>
      <c r="B23" s="11" t="str">
        <f>"陈飞臻"</f>
        <v>陈飞臻</v>
      </c>
      <c r="C23" s="11" t="str">
        <f t="shared" si="3"/>
        <v>女</v>
      </c>
      <c r="D23" s="11" t="s">
        <v>15</v>
      </c>
      <c r="E23" s="15" t="s">
        <v>29</v>
      </c>
      <c r="F23" s="18"/>
      <c r="G23" s="19"/>
      <c r="H23" s="5"/>
    </row>
    <row r="24" spans="1:8" s="2" customFormat="1" ht="22.5" customHeight="1">
      <c r="A24" s="10">
        <v>22</v>
      </c>
      <c r="B24" s="11" t="str">
        <f>"王淑贤"</f>
        <v>王淑贤</v>
      </c>
      <c r="C24" s="11" t="str">
        <f t="shared" si="3"/>
        <v>女</v>
      </c>
      <c r="D24" s="11" t="s">
        <v>15</v>
      </c>
      <c r="E24" s="15" t="s">
        <v>30</v>
      </c>
      <c r="F24" s="22"/>
      <c r="H24" s="5"/>
    </row>
    <row r="25" spans="1:8" s="3" customFormat="1" ht="22.5" customHeight="1">
      <c r="A25" s="14">
        <v>23</v>
      </c>
      <c r="B25" s="11" t="str">
        <f>"符岚紫"</f>
        <v>符岚紫</v>
      </c>
      <c r="C25" s="11" t="str">
        <f t="shared" si="3"/>
        <v>女</v>
      </c>
      <c r="D25" s="11" t="s">
        <v>15</v>
      </c>
      <c r="E25" s="15" t="s">
        <v>31</v>
      </c>
      <c r="F25" s="15"/>
      <c r="H25" s="5"/>
    </row>
    <row r="26" spans="1:8" s="3" customFormat="1" ht="22.5" customHeight="1">
      <c r="A26" s="14">
        <v>24</v>
      </c>
      <c r="B26" s="11" t="str">
        <f>"陈辉苗"</f>
        <v>陈辉苗</v>
      </c>
      <c r="C26" s="11" t="str">
        <f t="shared" si="3"/>
        <v>女</v>
      </c>
      <c r="D26" s="11" t="s">
        <v>15</v>
      </c>
      <c r="E26" s="15" t="s">
        <v>32</v>
      </c>
      <c r="F26" s="15"/>
      <c r="H26" s="5"/>
    </row>
    <row r="27" spans="1:6" ht="22.5" customHeight="1">
      <c r="A27" s="10">
        <v>25</v>
      </c>
      <c r="B27" s="11" t="str">
        <f>"陈明明"</f>
        <v>陈明明</v>
      </c>
      <c r="C27" s="11" t="str">
        <f t="shared" si="3"/>
        <v>女</v>
      </c>
      <c r="D27" s="11" t="s">
        <v>15</v>
      </c>
      <c r="E27" s="12" t="s">
        <v>33</v>
      </c>
      <c r="F27" s="13"/>
    </row>
    <row r="28" spans="1:6" ht="22.5" customHeight="1">
      <c r="A28" s="14">
        <v>26</v>
      </c>
      <c r="B28" s="11" t="str">
        <f>"莫照印"</f>
        <v>莫照印</v>
      </c>
      <c r="C28" s="11" t="str">
        <f aca="true" t="shared" si="4" ref="C28:C33">"男"</f>
        <v>男</v>
      </c>
      <c r="D28" s="11" t="s">
        <v>15</v>
      </c>
      <c r="E28" s="12" t="s">
        <v>34</v>
      </c>
      <c r="F28" s="13"/>
    </row>
    <row r="29" spans="1:6" ht="22.5" customHeight="1">
      <c r="A29" s="14">
        <v>27</v>
      </c>
      <c r="B29" s="11" t="str">
        <f>"张艺"</f>
        <v>张艺</v>
      </c>
      <c r="C29" s="11" t="str">
        <f aca="true" t="shared" si="5" ref="C29:C32">"女"</f>
        <v>女</v>
      </c>
      <c r="D29" s="11" t="s">
        <v>15</v>
      </c>
      <c r="E29" s="12" t="s">
        <v>35</v>
      </c>
      <c r="F29" s="13"/>
    </row>
    <row r="30" spans="1:6" ht="22.5" customHeight="1">
      <c r="A30" s="10">
        <v>28</v>
      </c>
      <c r="B30" s="11" t="str">
        <f>"李想"</f>
        <v>李想</v>
      </c>
      <c r="C30" s="11" t="str">
        <f t="shared" si="4"/>
        <v>男</v>
      </c>
      <c r="D30" s="11" t="s">
        <v>15</v>
      </c>
      <c r="E30" s="12" t="s">
        <v>36</v>
      </c>
      <c r="F30" s="13"/>
    </row>
    <row r="31" spans="1:6" ht="22.5" customHeight="1">
      <c r="A31" s="14">
        <v>29</v>
      </c>
      <c r="B31" s="11" t="str">
        <f>"许悦怡"</f>
        <v>许悦怡</v>
      </c>
      <c r="C31" s="11" t="str">
        <f t="shared" si="5"/>
        <v>女</v>
      </c>
      <c r="D31" s="11" t="s">
        <v>15</v>
      </c>
      <c r="E31" s="12" t="s">
        <v>37</v>
      </c>
      <c r="F31" s="13"/>
    </row>
    <row r="32" spans="1:6" ht="22.5" customHeight="1">
      <c r="A32" s="14">
        <v>30</v>
      </c>
      <c r="B32" s="11" t="str">
        <f>"龙丁怡"</f>
        <v>龙丁怡</v>
      </c>
      <c r="C32" s="11" t="str">
        <f t="shared" si="5"/>
        <v>女</v>
      </c>
      <c r="D32" s="11" t="s">
        <v>15</v>
      </c>
      <c r="E32" s="12" t="s">
        <v>38</v>
      </c>
      <c r="F32" s="13"/>
    </row>
    <row r="33" spans="1:6" ht="22.5" customHeight="1">
      <c r="A33" s="10">
        <v>31</v>
      </c>
      <c r="B33" s="11" t="str">
        <f>"胡其将"</f>
        <v>胡其将</v>
      </c>
      <c r="C33" s="11" t="str">
        <f t="shared" si="4"/>
        <v>男</v>
      </c>
      <c r="D33" s="11" t="s">
        <v>15</v>
      </c>
      <c r="E33" s="12" t="s">
        <v>39</v>
      </c>
      <c r="F33" s="13"/>
    </row>
    <row r="34" spans="1:6" ht="22.5" customHeight="1">
      <c r="A34" s="14">
        <v>32</v>
      </c>
      <c r="B34" s="11" t="str">
        <f>"陈捷"</f>
        <v>陈捷</v>
      </c>
      <c r="C34" s="11" t="str">
        <f aca="true" t="shared" si="6" ref="C34:C37">"女"</f>
        <v>女</v>
      </c>
      <c r="D34" s="11" t="s">
        <v>15</v>
      </c>
      <c r="E34" s="12" t="s">
        <v>40</v>
      </c>
      <c r="F34" s="13"/>
    </row>
    <row r="35" spans="1:6" ht="22.5" customHeight="1">
      <c r="A35" s="14">
        <v>33</v>
      </c>
      <c r="B35" s="11" t="str">
        <f>"陈运"</f>
        <v>陈运</v>
      </c>
      <c r="C35" s="11" t="str">
        <f aca="true" t="shared" si="7" ref="C35:C39">"男"</f>
        <v>男</v>
      </c>
      <c r="D35" s="11" t="s">
        <v>15</v>
      </c>
      <c r="E35" s="12" t="s">
        <v>41</v>
      </c>
      <c r="F35" s="13"/>
    </row>
    <row r="36" spans="1:6" ht="22.5" customHeight="1">
      <c r="A36" s="10">
        <v>34</v>
      </c>
      <c r="B36" s="11" t="str">
        <f>"杨晓晖"</f>
        <v>杨晓晖</v>
      </c>
      <c r="C36" s="11" t="str">
        <f t="shared" si="6"/>
        <v>女</v>
      </c>
      <c r="D36" s="11" t="s">
        <v>15</v>
      </c>
      <c r="E36" s="12" t="s">
        <v>42</v>
      </c>
      <c r="F36" s="13"/>
    </row>
    <row r="37" spans="1:6" ht="22.5" customHeight="1">
      <c r="A37" s="14">
        <v>35</v>
      </c>
      <c r="B37" s="11" t="str">
        <f>"郭冰霞"</f>
        <v>郭冰霞</v>
      </c>
      <c r="C37" s="11" t="str">
        <f t="shared" si="6"/>
        <v>女</v>
      </c>
      <c r="D37" s="11" t="s">
        <v>15</v>
      </c>
      <c r="E37" s="12" t="s">
        <v>43</v>
      </c>
      <c r="F37" s="13"/>
    </row>
    <row r="38" spans="1:6" ht="22.5" customHeight="1">
      <c r="A38" s="14">
        <v>36</v>
      </c>
      <c r="B38" s="11" t="str">
        <f>"金浩田"</f>
        <v>金浩田</v>
      </c>
      <c r="C38" s="11" t="str">
        <f t="shared" si="7"/>
        <v>男</v>
      </c>
      <c r="D38" s="11" t="s">
        <v>15</v>
      </c>
      <c r="E38" s="12" t="s">
        <v>44</v>
      </c>
      <c r="F38" s="13"/>
    </row>
    <row r="39" spans="1:6" ht="22.5" customHeight="1">
      <c r="A39" s="10">
        <v>37</v>
      </c>
      <c r="B39" s="11" t="str">
        <f>"焦雷"</f>
        <v>焦雷</v>
      </c>
      <c r="C39" s="11" t="str">
        <f t="shared" si="7"/>
        <v>男</v>
      </c>
      <c r="D39" s="11" t="s">
        <v>15</v>
      </c>
      <c r="E39" s="12" t="s">
        <v>45</v>
      </c>
      <c r="F39" s="13"/>
    </row>
    <row r="40" spans="1:6" ht="22.5" customHeight="1">
      <c r="A40" s="10">
        <v>38</v>
      </c>
      <c r="B40" s="11" t="str">
        <f>"高超"</f>
        <v>高超</v>
      </c>
      <c r="C40" s="11" t="str">
        <f aca="true" t="shared" si="8" ref="C40:C48">"女"</f>
        <v>女</v>
      </c>
      <c r="D40" s="11" t="s">
        <v>15</v>
      </c>
      <c r="E40" s="12" t="s">
        <v>46</v>
      </c>
      <c r="F40" s="13"/>
    </row>
    <row r="41" spans="1:6" ht="22.5" customHeight="1">
      <c r="A41" s="14">
        <v>39</v>
      </c>
      <c r="B41" s="11" t="str">
        <f>"吴曼妃"</f>
        <v>吴曼妃</v>
      </c>
      <c r="C41" s="11" t="str">
        <f t="shared" si="8"/>
        <v>女</v>
      </c>
      <c r="D41" s="11" t="s">
        <v>15</v>
      </c>
      <c r="E41" s="12" t="s">
        <v>47</v>
      </c>
      <c r="F41" s="13"/>
    </row>
    <row r="42" spans="1:6" ht="22.5" customHeight="1">
      <c r="A42" s="14">
        <v>40</v>
      </c>
      <c r="B42" s="11" t="str">
        <f>"闵绮霜"</f>
        <v>闵绮霜</v>
      </c>
      <c r="C42" s="11" t="str">
        <f t="shared" si="8"/>
        <v>女</v>
      </c>
      <c r="D42" s="11" t="s">
        <v>15</v>
      </c>
      <c r="E42" s="12" t="s">
        <v>48</v>
      </c>
      <c r="F42" s="13"/>
    </row>
    <row r="43" spans="1:6" ht="22.5" customHeight="1">
      <c r="A43" s="10">
        <v>41</v>
      </c>
      <c r="B43" s="11" t="str">
        <f>"胡颖"</f>
        <v>胡颖</v>
      </c>
      <c r="C43" s="11" t="str">
        <f t="shared" si="8"/>
        <v>女</v>
      </c>
      <c r="D43" s="11" t="s">
        <v>15</v>
      </c>
      <c r="E43" s="12" t="s">
        <v>49</v>
      </c>
      <c r="F43" s="13"/>
    </row>
    <row r="44" spans="1:6" ht="22.5" customHeight="1">
      <c r="A44" s="14">
        <v>42</v>
      </c>
      <c r="B44" s="11" t="str">
        <f>"廖姗"</f>
        <v>廖姗</v>
      </c>
      <c r="C44" s="11" t="str">
        <f t="shared" si="8"/>
        <v>女</v>
      </c>
      <c r="D44" s="11" t="s">
        <v>15</v>
      </c>
      <c r="E44" s="12" t="s">
        <v>50</v>
      </c>
      <c r="F44" s="13"/>
    </row>
    <row r="45" spans="1:6" ht="22.5" customHeight="1">
      <c r="A45" s="14">
        <v>43</v>
      </c>
      <c r="B45" s="11" t="str">
        <f>"王元元"</f>
        <v>王元元</v>
      </c>
      <c r="C45" s="11" t="str">
        <f t="shared" si="8"/>
        <v>女</v>
      </c>
      <c r="D45" s="11" t="s">
        <v>15</v>
      </c>
      <c r="E45" s="12" t="s">
        <v>51</v>
      </c>
      <c r="F45" s="13"/>
    </row>
    <row r="46" spans="1:6" ht="22.5" customHeight="1">
      <c r="A46" s="10">
        <v>44</v>
      </c>
      <c r="B46" s="11" t="str">
        <f>"梁香四"</f>
        <v>梁香四</v>
      </c>
      <c r="C46" s="11" t="str">
        <f t="shared" si="8"/>
        <v>女</v>
      </c>
      <c r="D46" s="11" t="s">
        <v>15</v>
      </c>
      <c r="E46" s="12" t="s">
        <v>52</v>
      </c>
      <c r="F46" s="13"/>
    </row>
    <row r="47" spans="1:6" ht="22.5" customHeight="1">
      <c r="A47" s="14">
        <v>45</v>
      </c>
      <c r="B47" s="11" t="str">
        <f>"杨海丹"</f>
        <v>杨海丹</v>
      </c>
      <c r="C47" s="11" t="str">
        <f t="shared" si="8"/>
        <v>女</v>
      </c>
      <c r="D47" s="11" t="s">
        <v>15</v>
      </c>
      <c r="E47" s="12" t="s">
        <v>53</v>
      </c>
      <c r="F47" s="13"/>
    </row>
    <row r="48" spans="1:6" ht="22.5" customHeight="1">
      <c r="A48" s="14">
        <v>46</v>
      </c>
      <c r="B48" s="11" t="str">
        <f>"叶子"</f>
        <v>叶子</v>
      </c>
      <c r="C48" s="11" t="str">
        <f t="shared" si="8"/>
        <v>女</v>
      </c>
      <c r="D48" s="11" t="s">
        <v>15</v>
      </c>
      <c r="E48" s="12" t="s">
        <v>54</v>
      </c>
      <c r="F48" s="13"/>
    </row>
    <row r="49" spans="1:6" ht="22.5" customHeight="1">
      <c r="A49" s="10">
        <v>47</v>
      </c>
      <c r="B49" s="11" t="str">
        <f>"刘海鹏"</f>
        <v>刘海鹏</v>
      </c>
      <c r="C49" s="11" t="str">
        <f aca="true" t="shared" si="9" ref="C49:C51">"男"</f>
        <v>男</v>
      </c>
      <c r="D49" s="11" t="s">
        <v>15</v>
      </c>
      <c r="E49" s="12" t="s">
        <v>55</v>
      </c>
      <c r="F49" s="13"/>
    </row>
    <row r="50" spans="1:6" ht="22.5" customHeight="1">
      <c r="A50" s="10">
        <v>48</v>
      </c>
      <c r="B50" s="11" t="str">
        <f>"赵校楠"</f>
        <v>赵校楠</v>
      </c>
      <c r="C50" s="11" t="str">
        <f t="shared" si="9"/>
        <v>男</v>
      </c>
      <c r="D50" s="11" t="s">
        <v>15</v>
      </c>
      <c r="E50" s="12" t="s">
        <v>56</v>
      </c>
      <c r="F50" s="13"/>
    </row>
    <row r="51" spans="1:6" ht="22.5" customHeight="1">
      <c r="A51" s="14">
        <v>49</v>
      </c>
      <c r="B51" s="11" t="str">
        <f>"洪嘉维"</f>
        <v>洪嘉维</v>
      </c>
      <c r="C51" s="11" t="str">
        <f t="shared" si="9"/>
        <v>男</v>
      </c>
      <c r="D51" s="11" t="s">
        <v>15</v>
      </c>
      <c r="E51" s="12" t="s">
        <v>57</v>
      </c>
      <c r="F51" s="13"/>
    </row>
    <row r="52" spans="1:6" ht="22.5" customHeight="1">
      <c r="A52" s="14">
        <v>50</v>
      </c>
      <c r="B52" s="11" t="str">
        <f>"陈海琼"</f>
        <v>陈海琼</v>
      </c>
      <c r="C52" s="11" t="str">
        <f aca="true" t="shared" si="10" ref="C52:C57">"女"</f>
        <v>女</v>
      </c>
      <c r="D52" s="11" t="s">
        <v>15</v>
      </c>
      <c r="E52" s="12" t="s">
        <v>58</v>
      </c>
      <c r="F52" s="13"/>
    </row>
    <row r="53" spans="1:6" ht="22.5" customHeight="1">
      <c r="A53" s="10">
        <v>51</v>
      </c>
      <c r="B53" s="11" t="str">
        <f>"卢正飞"</f>
        <v>卢正飞</v>
      </c>
      <c r="C53" s="11" t="str">
        <f t="shared" si="10"/>
        <v>女</v>
      </c>
      <c r="D53" s="11" t="s">
        <v>15</v>
      </c>
      <c r="E53" s="12" t="s">
        <v>59</v>
      </c>
      <c r="F53" s="13"/>
    </row>
    <row r="54" spans="1:6" ht="22.5" customHeight="1">
      <c r="A54" s="14">
        <v>52</v>
      </c>
      <c r="B54" s="11" t="str">
        <f>"杨海成"</f>
        <v>杨海成</v>
      </c>
      <c r="C54" s="11" t="str">
        <f>"男"</f>
        <v>男</v>
      </c>
      <c r="D54" s="11" t="s">
        <v>15</v>
      </c>
      <c r="E54" s="12" t="s">
        <v>60</v>
      </c>
      <c r="F54" s="13"/>
    </row>
    <row r="55" spans="1:6" ht="22.5" customHeight="1">
      <c r="A55" s="14">
        <v>53</v>
      </c>
      <c r="B55" s="11" t="str">
        <f>"智佳敏"</f>
        <v>智佳敏</v>
      </c>
      <c r="C55" s="11" t="str">
        <f t="shared" si="10"/>
        <v>女</v>
      </c>
      <c r="D55" s="11" t="s">
        <v>15</v>
      </c>
      <c r="E55" s="12" t="s">
        <v>61</v>
      </c>
      <c r="F55" s="13"/>
    </row>
    <row r="56" spans="1:6" ht="22.5" customHeight="1">
      <c r="A56" s="10">
        <v>54</v>
      </c>
      <c r="B56" s="11" t="str">
        <f>"张阿珍"</f>
        <v>张阿珍</v>
      </c>
      <c r="C56" s="11" t="str">
        <f t="shared" si="10"/>
        <v>女</v>
      </c>
      <c r="D56" s="11" t="s">
        <v>15</v>
      </c>
      <c r="E56" s="12" t="s">
        <v>62</v>
      </c>
      <c r="F56" s="13"/>
    </row>
    <row r="57" spans="1:6" ht="22.5" customHeight="1">
      <c r="A57" s="14">
        <v>55</v>
      </c>
      <c r="B57" s="11" t="str">
        <f>"李霜梅"</f>
        <v>李霜梅</v>
      </c>
      <c r="C57" s="11" t="str">
        <f t="shared" si="10"/>
        <v>女</v>
      </c>
      <c r="D57" s="11" t="s">
        <v>15</v>
      </c>
      <c r="E57" s="12" t="s">
        <v>63</v>
      </c>
      <c r="F57" s="13"/>
    </row>
    <row r="58" spans="1:6" ht="22.5" customHeight="1">
      <c r="A58" s="14">
        <v>56</v>
      </c>
      <c r="B58" s="11" t="str">
        <f>"蔡欢"</f>
        <v>蔡欢</v>
      </c>
      <c r="C58" s="11" t="str">
        <f>"男"</f>
        <v>男</v>
      </c>
      <c r="D58" s="11" t="s">
        <v>15</v>
      </c>
      <c r="E58" s="12" t="s">
        <v>64</v>
      </c>
      <c r="F58" s="13"/>
    </row>
  </sheetData>
  <sheetProtection/>
  <mergeCells count="1">
    <mergeCell ref="A1:F1"/>
  </mergeCells>
  <printOptions/>
  <pageMargins left="0.66875" right="0.5506944444444445" top="0.5" bottom="0.5902777777777778" header="0.3576388888888889" footer="0.393055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</dc:creator>
  <cp:keywords/>
  <dc:description/>
  <cp:lastModifiedBy>陵江西路</cp:lastModifiedBy>
  <cp:lastPrinted>2016-05-03T07:53:34Z</cp:lastPrinted>
  <dcterms:created xsi:type="dcterms:W3CDTF">2004-11-12T00:23:34Z</dcterms:created>
  <dcterms:modified xsi:type="dcterms:W3CDTF">2020-09-01T09:12:09Z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