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0050"/>
  </bookViews>
  <sheets>
    <sheet name="体检考察人员" sheetId="6" r:id="rId1"/>
  </sheets>
  <definedNames>
    <definedName name="_xlnm._FilterDatabase" localSheetId="0" hidden="1">体检考察人员!$A$2:$E$147</definedName>
    <definedName name="_xlnm.Print_Titles" localSheetId="0">体检考察人员!$2:$2</definedName>
  </definedNames>
  <calcPr calcId="144525"/>
</workbook>
</file>

<file path=xl/sharedStrings.xml><?xml version="1.0" encoding="utf-8"?>
<sst xmlns="http://schemas.openxmlformats.org/spreadsheetml/2006/main" count="56" uniqueCount="36">
  <si>
    <t>偏远招教---体检考察人员表</t>
  </si>
  <si>
    <t>准考证号</t>
  </si>
  <si>
    <t>报考岗位</t>
  </si>
  <si>
    <t>姓名</t>
  </si>
  <si>
    <t>性别</t>
  </si>
  <si>
    <t>笔试成绩</t>
  </si>
  <si>
    <t>面试成绩</t>
  </si>
  <si>
    <t>总成绩</t>
  </si>
  <si>
    <t>序号</t>
  </si>
  <si>
    <t>91_小学语文</t>
  </si>
  <si>
    <t>92_小学数学</t>
  </si>
  <si>
    <t>20209326205</t>
  </si>
  <si>
    <t>93_小学英语</t>
  </si>
  <si>
    <t>王峥</t>
  </si>
  <si>
    <t>女</t>
  </si>
  <si>
    <t>20209426221</t>
  </si>
  <si>
    <t>94_小学体育</t>
  </si>
  <si>
    <t>王峰</t>
  </si>
  <si>
    <t>男</t>
  </si>
  <si>
    <t>20209426219</t>
  </si>
  <si>
    <t>高玉会</t>
  </si>
  <si>
    <t>20209526227</t>
  </si>
  <si>
    <t>95_小学音乐</t>
  </si>
  <si>
    <t>刘慧春</t>
  </si>
  <si>
    <t>20209526226</t>
  </si>
  <si>
    <t>丁彩</t>
  </si>
  <si>
    <t>20209626306</t>
  </si>
  <si>
    <t>96_小学信息技术</t>
  </si>
  <si>
    <t>谢文锋</t>
  </si>
  <si>
    <t>20209626301</t>
  </si>
  <si>
    <t>白丽珍</t>
  </si>
  <si>
    <t>20209726401</t>
  </si>
  <si>
    <t>97_幼儿园</t>
  </si>
  <si>
    <t>张婷婷</t>
  </si>
  <si>
    <t>20209726428</t>
  </si>
  <si>
    <t>李月梅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</si>
</sst>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130" zoomScaleNormal="130" workbookViewId="0">
      <pane ySplit="2" topLeftCell="A3" activePane="bottomLeft" state="frozen"/>
      <selection/>
      <selection pane="bottomLeft" activeCell="A3" sqref="$A3:$XFD28"/>
    </sheetView>
  </sheetViews>
  <sheetFormatPr defaultColWidth="9" defaultRowHeight="18" customHeight="1" outlineLevelCol="7"/>
  <cols>
    <col min="1" max="1" width="15.9583333333333" style="1" customWidth="1"/>
    <col min="2" max="2" width="15.0833333333333" style="1" customWidth="1"/>
    <col min="3" max="3" width="12.2083333333333" style="1" customWidth="1"/>
    <col min="4" max="4" width="7.3" style="1" customWidth="1"/>
    <col min="5" max="5" width="0.566666666666667" style="1" hidden="1" customWidth="1"/>
    <col min="6" max="6" width="1.35" style="2" hidden="1" customWidth="1"/>
    <col min="7" max="7" width="13.7416666666667" style="2" customWidth="1"/>
    <col min="8" max="8" width="12.7833333333333" style="1" customWidth="1"/>
    <col min="9" max="16384" width="9" style="1"/>
  </cols>
  <sheetData>
    <row r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2" customHeight="1" spans="1:8">
      <c r="A3" s="5" t="str">
        <f>"20209126007"</f>
        <v>20209126007</v>
      </c>
      <c r="B3" s="5" t="s">
        <v>9</v>
      </c>
      <c r="C3" s="5" t="str">
        <f>"冉苹"</f>
        <v>冉苹</v>
      </c>
      <c r="D3" s="5" t="str">
        <f>"女"</f>
        <v>女</v>
      </c>
      <c r="E3" s="5">
        <v>80.6</v>
      </c>
      <c r="F3" s="6">
        <v>82.9</v>
      </c>
      <c r="G3" s="6">
        <f>E3*0.4+F3*0.6</f>
        <v>81.98</v>
      </c>
      <c r="H3" s="5">
        <v>1</v>
      </c>
    </row>
    <row r="4" ht="22" customHeight="1" spans="1:8">
      <c r="A4" s="5" t="str">
        <f>"20209126010"</f>
        <v>20209126010</v>
      </c>
      <c r="B4" s="5" t="s">
        <v>9</v>
      </c>
      <c r="C4" s="5" t="str">
        <f>"宋金凤"</f>
        <v>宋金凤</v>
      </c>
      <c r="D4" s="5" t="str">
        <f>"女"</f>
        <v>女</v>
      </c>
      <c r="E4" s="5">
        <v>84.9</v>
      </c>
      <c r="F4" s="6">
        <v>78.88</v>
      </c>
      <c r="G4" s="6">
        <f>E4*0.4+F4*0.6</f>
        <v>81.288</v>
      </c>
      <c r="H4" s="5">
        <v>2</v>
      </c>
    </row>
    <row r="5" ht="22" customHeight="1" spans="1:8">
      <c r="A5" s="5" t="str">
        <f>"20209126001"</f>
        <v>20209126001</v>
      </c>
      <c r="B5" s="5" t="s">
        <v>9</v>
      </c>
      <c r="C5" s="5" t="str">
        <f>"段永歌"</f>
        <v>段永歌</v>
      </c>
      <c r="D5" s="5" t="str">
        <f>"女"</f>
        <v>女</v>
      </c>
      <c r="E5" s="5">
        <v>81.3</v>
      </c>
      <c r="F5" s="6">
        <v>79.96</v>
      </c>
      <c r="G5" s="6">
        <f>E5*0.4+F5*0.6</f>
        <v>80.496</v>
      </c>
      <c r="H5" s="5">
        <v>3</v>
      </c>
    </row>
    <row r="6" ht="22" customHeight="1" spans="1:8">
      <c r="A6" s="5" t="str">
        <f>"20209125915"</f>
        <v>20209125915</v>
      </c>
      <c r="B6" s="5" t="s">
        <v>9</v>
      </c>
      <c r="C6" s="5" t="str">
        <f>"郭丽"</f>
        <v>郭丽</v>
      </c>
      <c r="D6" s="5" t="str">
        <f>"女"</f>
        <v>女</v>
      </c>
      <c r="E6" s="5">
        <v>76.2</v>
      </c>
      <c r="F6" s="6">
        <v>82.62</v>
      </c>
      <c r="G6" s="6">
        <f>E6*0.4+F6*0.6</f>
        <v>80.052</v>
      </c>
      <c r="H6" s="5">
        <v>4</v>
      </c>
    </row>
    <row r="7" ht="22" customHeight="1" spans="1:8">
      <c r="A7" s="5" t="str">
        <f>"20209125903"</f>
        <v>20209125903</v>
      </c>
      <c r="B7" s="5" t="s">
        <v>9</v>
      </c>
      <c r="C7" s="5" t="str">
        <f>"刘凤兰"</f>
        <v>刘凤兰</v>
      </c>
      <c r="D7" s="5" t="str">
        <f>"女"</f>
        <v>女</v>
      </c>
      <c r="E7" s="5">
        <v>69.9</v>
      </c>
      <c r="F7" s="6">
        <v>85.52</v>
      </c>
      <c r="G7" s="6">
        <f>E7*0.4+F7*0.6</f>
        <v>79.272</v>
      </c>
      <c r="H7" s="5">
        <v>5</v>
      </c>
    </row>
    <row r="8" ht="22" customHeight="1" spans="1:8">
      <c r="A8" s="5"/>
      <c r="B8" s="5"/>
      <c r="C8" s="5"/>
      <c r="D8" s="5"/>
      <c r="E8" s="5"/>
      <c r="F8" s="6"/>
      <c r="G8" s="6"/>
      <c r="H8" s="5"/>
    </row>
    <row r="9" ht="22" customHeight="1" spans="1:8">
      <c r="A9" s="5" t="str">
        <f>"20209226117"</f>
        <v>20209226117</v>
      </c>
      <c r="B9" s="5" t="s">
        <v>10</v>
      </c>
      <c r="C9" s="5" t="str">
        <f>"王苗苗"</f>
        <v>王苗苗</v>
      </c>
      <c r="D9" s="5" t="str">
        <f>"女"</f>
        <v>女</v>
      </c>
      <c r="E9" s="5">
        <v>82.2</v>
      </c>
      <c r="F9" s="6">
        <v>85.78</v>
      </c>
      <c r="G9" s="6">
        <f>E9*0.4+F9*0.6</f>
        <v>84.348</v>
      </c>
      <c r="H9" s="5">
        <v>1</v>
      </c>
    </row>
    <row r="10" ht="22" customHeight="1" spans="1:8">
      <c r="A10" s="5" t="str">
        <f>"20209226101"</f>
        <v>20209226101</v>
      </c>
      <c r="B10" s="5" t="s">
        <v>10</v>
      </c>
      <c r="C10" s="5" t="str">
        <f>"刘艳艳"</f>
        <v>刘艳艳</v>
      </c>
      <c r="D10" s="5" t="str">
        <f>"女"</f>
        <v>女</v>
      </c>
      <c r="E10" s="5">
        <v>80.5</v>
      </c>
      <c r="F10" s="6">
        <v>85.22</v>
      </c>
      <c r="G10" s="6">
        <f>E10*0.4+F10*0.6</f>
        <v>83.332</v>
      </c>
      <c r="H10" s="5">
        <v>2</v>
      </c>
    </row>
    <row r="11" ht="22" customHeight="1" spans="1:8">
      <c r="A11" s="5" t="str">
        <f>"20209226106"</f>
        <v>20209226106</v>
      </c>
      <c r="B11" s="5" t="s">
        <v>10</v>
      </c>
      <c r="C11" s="5" t="str">
        <f>"解欣"</f>
        <v>解欣</v>
      </c>
      <c r="D11" s="5" t="str">
        <f>"女"</f>
        <v>女</v>
      </c>
      <c r="E11" s="5">
        <v>75.9</v>
      </c>
      <c r="F11" s="6">
        <v>85.16</v>
      </c>
      <c r="G11" s="6">
        <f>E11*0.4+F11*0.6</f>
        <v>81.456</v>
      </c>
      <c r="H11" s="5">
        <v>3</v>
      </c>
    </row>
    <row r="12" ht="22" customHeight="1" spans="1:8">
      <c r="A12" s="5" t="str">
        <f>"20209226121"</f>
        <v>20209226121</v>
      </c>
      <c r="B12" s="5" t="s">
        <v>10</v>
      </c>
      <c r="C12" s="5" t="str">
        <f>"姚春雪"</f>
        <v>姚春雪</v>
      </c>
      <c r="D12" s="5" t="str">
        <f>"女"</f>
        <v>女</v>
      </c>
      <c r="E12" s="5">
        <v>78.9</v>
      </c>
      <c r="F12" s="6">
        <v>81.56</v>
      </c>
      <c r="G12" s="6">
        <f>E12*0.4+F12*0.6</f>
        <v>80.496</v>
      </c>
      <c r="H12" s="5">
        <v>4</v>
      </c>
    </row>
    <row r="13" ht="22" customHeight="1" spans="1:8">
      <c r="A13" s="5" t="str">
        <f>"20209226116"</f>
        <v>20209226116</v>
      </c>
      <c r="B13" s="5" t="s">
        <v>10</v>
      </c>
      <c r="C13" s="5" t="str">
        <f>"王广杰"</f>
        <v>王广杰</v>
      </c>
      <c r="D13" s="5" t="str">
        <f>"男"</f>
        <v>男</v>
      </c>
      <c r="E13" s="5">
        <v>78.5</v>
      </c>
      <c r="F13" s="6">
        <v>81.78</v>
      </c>
      <c r="G13" s="6">
        <f>E13*0.4+F13*0.6</f>
        <v>80.468</v>
      </c>
      <c r="H13" s="5">
        <v>5</v>
      </c>
    </row>
    <row r="14" ht="22" customHeight="1" spans="1:8">
      <c r="A14" s="5"/>
      <c r="B14" s="5"/>
      <c r="C14" s="5"/>
      <c r="D14" s="5"/>
      <c r="E14" s="5"/>
      <c r="F14" s="6"/>
      <c r="G14" s="6"/>
      <c r="H14" s="5"/>
    </row>
    <row r="15" ht="22" customHeight="1" spans="1:8">
      <c r="A15" s="5" t="s">
        <v>11</v>
      </c>
      <c r="B15" s="5" t="s">
        <v>12</v>
      </c>
      <c r="C15" s="5" t="s">
        <v>13</v>
      </c>
      <c r="D15" s="5" t="s">
        <v>14</v>
      </c>
      <c r="E15" s="5">
        <v>82.6</v>
      </c>
      <c r="F15" s="6">
        <v>87.44</v>
      </c>
      <c r="G15" s="6">
        <f>E15*0.4+F15*0.6</f>
        <v>85.504</v>
      </c>
      <c r="H15" s="5">
        <v>1</v>
      </c>
    </row>
    <row r="16" ht="22" customHeight="1" spans="1:8">
      <c r="A16" s="5" t="str">
        <f>"20209326130"</f>
        <v>20209326130</v>
      </c>
      <c r="B16" s="5" t="s">
        <v>12</v>
      </c>
      <c r="C16" s="5" t="str">
        <f>"汪敏"</f>
        <v>汪敏</v>
      </c>
      <c r="D16" s="5" t="str">
        <f>"女"</f>
        <v>女</v>
      </c>
      <c r="E16" s="5">
        <v>74.6</v>
      </c>
      <c r="F16" s="6">
        <v>82.98</v>
      </c>
      <c r="G16" s="6">
        <f>E16*0.4+F16*0.6</f>
        <v>79.628</v>
      </c>
      <c r="H16" s="5">
        <v>2</v>
      </c>
    </row>
    <row r="17" ht="22" customHeight="1" spans="1:8">
      <c r="A17" s="5"/>
      <c r="B17" s="5"/>
      <c r="C17" s="5"/>
      <c r="D17" s="5"/>
      <c r="E17" s="5"/>
      <c r="F17" s="6"/>
      <c r="G17" s="6"/>
      <c r="H17" s="5"/>
    </row>
    <row r="18" ht="22" customHeight="1" spans="1:8">
      <c r="A18" s="5" t="s">
        <v>15</v>
      </c>
      <c r="B18" s="5" t="s">
        <v>16</v>
      </c>
      <c r="C18" s="5" t="s">
        <v>17</v>
      </c>
      <c r="D18" s="5" t="s">
        <v>18</v>
      </c>
      <c r="E18" s="5">
        <v>71.8</v>
      </c>
      <c r="F18" s="6">
        <v>81</v>
      </c>
      <c r="G18" s="6">
        <f>E18*0.4+F18*0.6</f>
        <v>77.32</v>
      </c>
      <c r="H18" s="5">
        <v>1</v>
      </c>
    </row>
    <row r="19" ht="22" customHeight="1" spans="1:8">
      <c r="A19" s="5" t="s">
        <v>19</v>
      </c>
      <c r="B19" s="5" t="s">
        <v>16</v>
      </c>
      <c r="C19" s="5" t="s">
        <v>20</v>
      </c>
      <c r="D19" s="5" t="s">
        <v>18</v>
      </c>
      <c r="E19" s="5">
        <v>60</v>
      </c>
      <c r="F19" s="6">
        <v>84.22</v>
      </c>
      <c r="G19" s="6">
        <f>E19*0.4+F19*0.6</f>
        <v>74.532</v>
      </c>
      <c r="H19" s="5">
        <v>2</v>
      </c>
    </row>
    <row r="20" ht="22" customHeight="1" spans="1:8">
      <c r="A20" s="5"/>
      <c r="B20" s="5"/>
      <c r="C20" s="5"/>
      <c r="D20" s="5"/>
      <c r="E20" s="5"/>
      <c r="F20" s="6"/>
      <c r="G20" s="6"/>
      <c r="H20" s="5"/>
    </row>
    <row r="21" ht="22" customHeight="1" spans="1:8">
      <c r="A21" s="5" t="s">
        <v>21</v>
      </c>
      <c r="B21" s="5" t="s">
        <v>22</v>
      </c>
      <c r="C21" s="5" t="s">
        <v>23</v>
      </c>
      <c r="D21" s="5" t="s">
        <v>14</v>
      </c>
      <c r="E21" s="5">
        <v>79.6</v>
      </c>
      <c r="F21" s="6">
        <v>87.84</v>
      </c>
      <c r="G21" s="6">
        <f>E21*0.4+F21*0.6</f>
        <v>84.544</v>
      </c>
      <c r="H21" s="5">
        <v>1</v>
      </c>
    </row>
    <row r="22" ht="22" customHeight="1" spans="1:8">
      <c r="A22" s="5" t="s">
        <v>24</v>
      </c>
      <c r="B22" s="5" t="s">
        <v>22</v>
      </c>
      <c r="C22" s="5" t="s">
        <v>25</v>
      </c>
      <c r="D22" s="5" t="s">
        <v>14</v>
      </c>
      <c r="E22" s="5">
        <v>68.1</v>
      </c>
      <c r="F22" s="6">
        <v>86.62</v>
      </c>
      <c r="G22" s="6">
        <f>E22*0.4+F22*0.6</f>
        <v>79.212</v>
      </c>
      <c r="H22" s="5">
        <v>2</v>
      </c>
    </row>
    <row r="23" ht="22" customHeight="1" spans="1:8">
      <c r="A23" s="5"/>
      <c r="B23" s="5"/>
      <c r="C23" s="5"/>
      <c r="D23" s="5"/>
      <c r="E23" s="5"/>
      <c r="F23" s="6"/>
      <c r="G23" s="6"/>
      <c r="H23" s="5"/>
    </row>
    <row r="24" ht="22" customHeight="1" spans="1:8">
      <c r="A24" s="5" t="s">
        <v>26</v>
      </c>
      <c r="B24" s="5" t="s">
        <v>27</v>
      </c>
      <c r="C24" s="5" t="s">
        <v>28</v>
      </c>
      <c r="D24" s="5" t="s">
        <v>18</v>
      </c>
      <c r="E24" s="5">
        <v>78.5</v>
      </c>
      <c r="F24" s="6">
        <v>83.7</v>
      </c>
      <c r="G24" s="6">
        <f>E24*0.4+F24*0.6</f>
        <v>81.62</v>
      </c>
      <c r="H24" s="5">
        <v>1</v>
      </c>
    </row>
    <row r="25" ht="22" customHeight="1" spans="1:8">
      <c r="A25" s="5" t="s">
        <v>29</v>
      </c>
      <c r="B25" s="5" t="s">
        <v>27</v>
      </c>
      <c r="C25" s="5" t="s">
        <v>30</v>
      </c>
      <c r="D25" s="5" t="s">
        <v>14</v>
      </c>
      <c r="E25" s="5">
        <v>76.5</v>
      </c>
      <c r="F25" s="6">
        <v>83.6</v>
      </c>
      <c r="G25" s="6">
        <f>E25*0.4+F25*0.6</f>
        <v>80.76</v>
      </c>
      <c r="H25" s="5">
        <v>2</v>
      </c>
    </row>
    <row r="26" ht="22" customHeight="1" spans="1:8">
      <c r="A26" s="5"/>
      <c r="B26" s="5"/>
      <c r="C26" s="5"/>
      <c r="D26" s="5"/>
      <c r="E26" s="5"/>
      <c r="F26" s="6"/>
      <c r="G26" s="6"/>
      <c r="H26" s="5"/>
    </row>
    <row r="27" ht="22" customHeight="1" spans="1:8">
      <c r="A27" s="5" t="s">
        <v>31</v>
      </c>
      <c r="B27" s="5" t="s">
        <v>32</v>
      </c>
      <c r="C27" s="5" t="s">
        <v>33</v>
      </c>
      <c r="D27" s="5" t="s">
        <v>14</v>
      </c>
      <c r="E27" s="5">
        <v>77.9</v>
      </c>
      <c r="F27" s="6">
        <v>87.36</v>
      </c>
      <c r="G27" s="6">
        <f>E27*0.4+F27*0.6</f>
        <v>83.576</v>
      </c>
      <c r="H27" s="5">
        <v>1</v>
      </c>
    </row>
    <row r="28" ht="22" customHeight="1" spans="1:8">
      <c r="A28" s="5" t="s">
        <v>34</v>
      </c>
      <c r="B28" s="5" t="s">
        <v>32</v>
      </c>
      <c r="C28" s="5" t="s">
        <v>35</v>
      </c>
      <c r="D28" s="5" t="s">
        <v>14</v>
      </c>
      <c r="E28" s="5">
        <v>77.9</v>
      </c>
      <c r="F28" s="6">
        <v>81.34</v>
      </c>
      <c r="G28" s="6">
        <f>E28*0.4+F28*0.6</f>
        <v>79.964</v>
      </c>
      <c r="H28" s="5">
        <v>2</v>
      </c>
    </row>
  </sheetData>
  <sortState ref="A2:O580">
    <sortCondition ref="B2:B580"/>
    <sortCondition ref="G2:G580" descending="1"/>
  </sortState>
  <mergeCells count="1">
    <mergeCell ref="A1:H1"/>
  </mergeCells>
  <printOptions horizontalCentered="1"/>
  <pageMargins left="0.700694444444445" right="0.700694444444445" top="0.161111111111111" bottom="0" header="0.298611111111111" footer="0.298611111111111"/>
  <pageSetup paperSize="9" orientation="portrait" horizontalDpi="60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2020-08-07T12:10:00Z</dcterms:created>
  <dcterms:modified xsi:type="dcterms:W3CDTF">2020-08-23T08:31:33Z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